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'Sheet1'!$A$1:$N$959</definedName>
  </definedNames>
  <calcPr fullCalcOnLoad="1"/>
</workbook>
</file>

<file path=xl/comments1.xml><?xml version="1.0" encoding="utf-8"?>
<comments xmlns="http://schemas.openxmlformats.org/spreadsheetml/2006/main">
  <authors>
    <author>kom</author>
  </authors>
  <commentList>
    <comment ref="K184" authorId="0">
      <text>
        <r>
          <rPr>
            <b/>
            <sz val="12"/>
            <rFont val="Tahoma"/>
            <family val="2"/>
          </rPr>
          <t>kom:</t>
        </r>
        <r>
          <rPr>
            <sz val="12"/>
            <rFont val="Tahoma"/>
            <family val="2"/>
          </rPr>
          <t xml:space="preserve">
Prilikom izgradnje 3.trake izvađeno je 4 stuba na kojima su se nalazile svijetiljke tako da ukupan broj od 22 novopostavljene svijetiljke  trebalo je umanjiti za 4 pa onda dodati na ukupan postojeći broj svijetiljki na ovom trafo rejonu</t>
        </r>
      </text>
    </comment>
  </commentList>
</comments>
</file>

<file path=xl/sharedStrings.xml><?xml version="1.0" encoding="utf-8"?>
<sst xmlns="http://schemas.openxmlformats.org/spreadsheetml/2006/main" count="1311" uniqueCount="686">
  <si>
    <t>I - A   ASFALTNO - BETONSKE POVRŠINE    -    I  ZONA</t>
  </si>
  <si>
    <t>Čišćenje svaki dan od 01.01. do 31.12. do 13 h</t>
  </si>
  <si>
    <t>jed. mjere</t>
  </si>
  <si>
    <t>površina</t>
  </si>
  <si>
    <t>cijena</t>
  </si>
  <si>
    <t>br. dana</t>
  </si>
  <si>
    <t>br. mjes.</t>
  </si>
  <si>
    <t>vrijednost</t>
  </si>
  <si>
    <t>Ulica "21 Novembra"</t>
  </si>
  <si>
    <t>m²</t>
  </si>
  <si>
    <t>Ulica "Palih boraca"</t>
  </si>
  <si>
    <t>Naselje "Pakovo"</t>
  </si>
  <si>
    <t>Ulica "II Dalmatinske"</t>
  </si>
  <si>
    <t>Ulica "Đačka"</t>
  </si>
  <si>
    <t>Asfaltno-betonski prostor oko Lamela</t>
  </si>
  <si>
    <t>Prostor oko sale DTV Partizan</t>
  </si>
  <si>
    <t>UKUPNO:</t>
  </si>
  <si>
    <t>I I - A     ASFALTNO - BETONSKE POVRŠINE     -     II ZONA</t>
  </si>
  <si>
    <t>Čišćenje svaki drugi dan od 01.01. do 31.12. do 13 h</t>
  </si>
  <si>
    <t>Dopunsko čišćenje u periodu od 01.06. do 31.09. do 13h</t>
  </si>
  <si>
    <t>Arsenalska ulica</t>
  </si>
  <si>
    <t>Asfaltno-betonska površina , stambeni blok Seljanovo</t>
  </si>
  <si>
    <t>I I I - A        ZELENE POVRŠINE    -    I  ZONA</t>
  </si>
  <si>
    <t>Čišćenje svakog drugog dana od 01.01. do 31.12. do20h</t>
  </si>
  <si>
    <t>Park oko Lučice Kalimanj</t>
  </si>
  <si>
    <t>Park kod Ljetne pozornice</t>
  </si>
  <si>
    <t>Površine oko stamb. bloka iza pijace</t>
  </si>
  <si>
    <t>Prostor oko Kluba Arsenala i oko stambenih objekata</t>
  </si>
  <si>
    <t>Površina oko "Lamela"</t>
  </si>
  <si>
    <t>Površina iza Hotela "Pina"</t>
  </si>
  <si>
    <t>I V - A         ZELENE POVRŠINE  -  II  ZONA</t>
  </si>
  <si>
    <t>Čišćenje dva puta sedmično od 01.01. do 31.12. do 8 h</t>
  </si>
  <si>
    <t>Prostor iza Robne kuće</t>
  </si>
  <si>
    <t>Prostor oko stamb.zgrada do velik. parka</t>
  </si>
  <si>
    <t>Gradski parking</t>
  </si>
  <si>
    <t>Prostor ispred Dječjeg vrtića i oko skloništa</t>
  </si>
  <si>
    <t>Prostor kod nadvožnjaka i benz.pumpe</t>
  </si>
  <si>
    <t>Površina ispred zgrade MUP-a</t>
  </si>
  <si>
    <t>Prostor oko stambenih zgrada preko puta hotela "Tivat"</t>
  </si>
  <si>
    <t>Zelene površine od Turist biroa D.Lastva do hotela "Kamelija"</t>
  </si>
  <si>
    <t>R E K A P I T U L A C I J A      A</t>
  </si>
  <si>
    <t>Čišćenje ulica</t>
  </si>
  <si>
    <t>ZONA  I</t>
  </si>
  <si>
    <t>II-A</t>
  </si>
  <si>
    <t>ZONA  II</t>
  </si>
  <si>
    <t>III-A</t>
  </si>
  <si>
    <t>Čišćenje zelenih površina</t>
  </si>
  <si>
    <t>IV-A</t>
  </si>
  <si>
    <t>povrs./kolic.</t>
  </si>
  <si>
    <t>br. puta vršenja usluge</t>
  </si>
  <si>
    <t>Čišćenje zelenih površina grabuljanjem tokom cijele godine i odvoz biljnog otpada na deponiju</t>
  </si>
  <si>
    <t>Čišćenje zelenih površina sakupljanjem otpada (papir, plastične kese, flaše i sl.) u toku god. i odvoz na deponiju</t>
  </si>
  <si>
    <t xml:space="preserve">Košenje travnjaka jedanput mjesečno u toku 5 mjeseci </t>
  </si>
  <si>
    <t>Orezivanje stabala radi uklanjanja bolesnih, oštećenih i polomljenih grana i odvoz biljnog otpada na deponiju</t>
  </si>
  <si>
    <t>kom</t>
  </si>
  <si>
    <t>Uklanjanje sasušenih stabala i onih koji prijete da će pasti i odvoz na deponiju biljnog materijala</t>
  </si>
  <si>
    <t>Čišćenje oborinskih kanala presjeka 30 x 30 cm od nanosa i drugog otpadnog materijala u toku zimskog perioda</t>
  </si>
  <si>
    <t>m</t>
  </si>
  <si>
    <t>Čišćenje oborinskih kanala širine 50 - 60 cm od nanosa i drugog otpadnog materijala u toku zimskog perioda</t>
  </si>
  <si>
    <t>Popravka betonskih ivičnih traka20x40</t>
  </si>
  <si>
    <t>Podizanje željeznih uličnih rešetki, čišćenje taložnika i nanosa i odvoza otpadnog materijala na gradsku deponiju</t>
  </si>
  <si>
    <t>I I I - B                ODRŽAVANJE BUJIČNIH POTOKA NA JAVNIM POVRŠINAMA</t>
  </si>
  <si>
    <t>Potok kod Školskog centra (od  magistrale do propusta)</t>
  </si>
  <si>
    <t>Potok "Komati" (od magistrale do I kaskade)</t>
  </si>
  <si>
    <t>Kanal od kuće Faža do Lučice Kalimanj</t>
  </si>
  <si>
    <t>Kanal od magistrale do Luč. Kalimanj pored kuće Iva Bujanovića (PIM-a)</t>
  </si>
  <si>
    <t>Kanal pored Šoping centra-otvoreni dio (kod Davidovića)</t>
  </si>
  <si>
    <t>Slivni potoci koji se ulivaju u zaliv "Kalimanj" od rta "Pakovo" do plaže "Belane"</t>
  </si>
  <si>
    <t xml:space="preserve">Potoci i kanali pod stavkom 2,3,4,5,6 i 7 će se redovno održavati i vršit će se </t>
  </si>
  <si>
    <t>propusta ispod magistrale ručnim putem uz pomoć autocistijerne.</t>
  </si>
  <si>
    <t>Kosenje ukupnih javnih povrsina u Tivtu pet puta godišnje</t>
  </si>
  <si>
    <t>Utovar i odvoz sa javnih povrsina trave, grana i drugog otpadnog materijala sa "kesoncem"</t>
  </si>
  <si>
    <t>tura</t>
  </si>
  <si>
    <t>Utovar i odvoz sa javnih povrsina gabaritnog otpada i šuta</t>
  </si>
  <si>
    <t>Tekuće održavanje podrazumjeva sledeće poslove:</t>
  </si>
  <si>
    <t>- zamjena zaštitnih stakala</t>
  </si>
  <si>
    <t>- zamjena sijalica</t>
  </si>
  <si>
    <t>- zamjena osigurača</t>
  </si>
  <si>
    <t>- zamjena forera</t>
  </si>
  <si>
    <t>- zamjena prigušnica</t>
  </si>
  <si>
    <t>- zamjena pokidanih kablova</t>
  </si>
  <si>
    <t>- zamjena udarenih stubova ili popravka istih</t>
  </si>
  <si>
    <t xml:space="preserve">- intervencije na kvarovima u trafo stanicama </t>
  </si>
  <si>
    <t>- farbanje stubova</t>
  </si>
  <si>
    <t>ZONA</t>
  </si>
  <si>
    <t xml:space="preserve"> 125W</t>
  </si>
  <si>
    <t>250W</t>
  </si>
  <si>
    <t>Petrovići-Krašići</t>
  </si>
  <si>
    <t>a) Trafo Rejon 2/2</t>
  </si>
  <si>
    <t>b) Trafo Rejon Šumadija</t>
  </si>
  <si>
    <t xml:space="preserve">d) Trafo Rejon "stari" </t>
  </si>
  <si>
    <t>e) Trafo Rejon Bjelila-Mulo oko</t>
  </si>
  <si>
    <t>Kostići</t>
  </si>
  <si>
    <t>Gošići</t>
  </si>
  <si>
    <t>Novo naselje Radovići- TS Kula</t>
  </si>
  <si>
    <t>Radovići-Milovići</t>
  </si>
  <si>
    <t>Rogač</t>
  </si>
  <si>
    <t>Obala Đuraševića</t>
  </si>
  <si>
    <t>Meštrovića peć</t>
  </si>
  <si>
    <t>Đuraševići</t>
  </si>
  <si>
    <t>Bogišići</t>
  </si>
  <si>
    <t>Raskrsnica- Krtole-Tivat-Kotor-Budva</t>
  </si>
  <si>
    <t>Gradiošnica</t>
  </si>
  <si>
    <t xml:space="preserve">Lepetane </t>
  </si>
  <si>
    <t>Trafo Rejon Plavda</t>
  </si>
  <si>
    <t>Trafo Rejon Opatovo-Cacovo</t>
  </si>
  <si>
    <t>Lastva magistrala</t>
  </si>
  <si>
    <t>Seljanovo A-magistrala</t>
  </si>
  <si>
    <t>Seljanovo A- Šoping centar</t>
  </si>
  <si>
    <t>Ruljina</t>
  </si>
  <si>
    <t>Gornja Lastva</t>
  </si>
  <si>
    <t>Donja Lastva-obala</t>
  </si>
  <si>
    <t>Donje Seljanovo -obala</t>
  </si>
  <si>
    <t>Dalmatinska</t>
  </si>
  <si>
    <t>Mali park+ soliteri</t>
  </si>
  <si>
    <t>Trafo rejon -pijaca(Tržnica SB_91)</t>
  </si>
  <si>
    <t>Pakovo-gradska plaža-Kalimanj</t>
  </si>
  <si>
    <t>Nikšićko naselje -"Crna Gora"</t>
  </si>
  <si>
    <t>Gornji Kalimanj</t>
  </si>
  <si>
    <t>Brdišta- A stub</t>
  </si>
  <si>
    <t>Vrijes 1</t>
  </si>
  <si>
    <t>Dumidran</t>
  </si>
  <si>
    <t>Kava</t>
  </si>
  <si>
    <t>Bonići</t>
  </si>
  <si>
    <t>Marići</t>
  </si>
  <si>
    <t>Pod kuk</t>
  </si>
  <si>
    <t>Mažina stara i Mažina 2</t>
  </si>
  <si>
    <t>Mažina nova</t>
  </si>
  <si>
    <t>Tripovići-Češljar</t>
  </si>
  <si>
    <t>TS Dom Kulture-Sv Sava</t>
  </si>
  <si>
    <t>SVEUKUPNO:</t>
  </si>
  <si>
    <t>I-B</t>
  </si>
  <si>
    <t>Čišćenje velikog parka</t>
  </si>
  <si>
    <t>II-B</t>
  </si>
  <si>
    <t>Čišćenje slivnika</t>
  </si>
  <si>
    <t>III-B</t>
  </si>
  <si>
    <t>Održavanje bujičnih potoka</t>
  </si>
  <si>
    <t>IV-B</t>
  </si>
  <si>
    <t>Održavanje javne rasvjete</t>
  </si>
  <si>
    <t>UKUPNO</t>
  </si>
  <si>
    <t>C.</t>
  </si>
  <si>
    <t>I -C</t>
  </si>
  <si>
    <t>broj</t>
  </si>
  <si>
    <t>godišnje</t>
  </si>
  <si>
    <t>jednogodišnjeg sezonskog cvijeća</t>
  </si>
  <si>
    <t xml:space="preserve">Priprema gredica za sadnju </t>
  </si>
  <si>
    <t>Okopavanje grmova dva puta mjesečno</t>
  </si>
  <si>
    <t>u ostalim mjesecima</t>
  </si>
  <si>
    <t xml:space="preserve">Prihranjivanje grmova dva puta </t>
  </si>
  <si>
    <t>Orezivanje grmova dva puta godišnje</t>
  </si>
  <si>
    <t>na deponiju</t>
  </si>
  <si>
    <t xml:space="preserve">Okopavanje žardinjera dva puta </t>
  </si>
  <si>
    <t>mjesecima</t>
  </si>
  <si>
    <t>II -C</t>
  </si>
  <si>
    <t>MALI PARK KOD LJETNE POZORNICE</t>
  </si>
  <si>
    <t>duzina/kolic.</t>
  </si>
  <si>
    <t>Održavanje jednogodišnjeg sezonskog</t>
  </si>
  <si>
    <t>cvijeća, okopavanje i pljevljenje dva</t>
  </si>
  <si>
    <t>puta mjesečno, sakupljanje granja,</t>
  </si>
  <si>
    <t xml:space="preserve"> utovar i odvoz na deponiju </t>
  </si>
  <si>
    <t xml:space="preserve">Okopavanje grmova dva puta mjesečno </t>
  </si>
  <si>
    <t>u toku vegetacije a u ostalim mjesecima</t>
  </si>
  <si>
    <t>jedanput</t>
  </si>
  <si>
    <t>i odnošenje biljnog otpada na deponiju</t>
  </si>
  <si>
    <t>Košenje travnjaka četri puta mjesečno</t>
  </si>
  <si>
    <t xml:space="preserve">u vegetacionom periodu a u ostalim </t>
  </si>
  <si>
    <t xml:space="preserve">mjesecima jedanput,sakupljanje i </t>
  </si>
  <si>
    <t>odnošenje biljnog otpada</t>
  </si>
  <si>
    <t>Prihranjivanje travnjaka tri puta</t>
  </si>
  <si>
    <t>Orezivanje palmi jedanput godišnje</t>
  </si>
  <si>
    <t>sa odnošenjem biljnog otpada na</t>
  </si>
  <si>
    <t>deponiju</t>
  </si>
  <si>
    <t>Orezivanje stabala jedanput godišnje</t>
  </si>
  <si>
    <t>mjesečno u vegetacionom periodu</t>
  </si>
  <si>
    <t>i</t>
  </si>
  <si>
    <t>jedanput mjesečno u ostalim mjes.</t>
  </si>
  <si>
    <t>Priprema površina za sadnju jedno-</t>
  </si>
  <si>
    <t>godišnjeg sezonskog cvijeća</t>
  </si>
  <si>
    <t xml:space="preserve">cvijeća, okopavanje i pljevljenje dva puta </t>
  </si>
  <si>
    <t>mjesečno u toku vegetacije</t>
  </si>
  <si>
    <t>Okopavanje perena dva puta mjesečno</t>
  </si>
  <si>
    <t xml:space="preserve">u toku vegetacije i jedanput mjesečno </t>
  </si>
  <si>
    <t xml:space="preserve">Orezivanje perena pet puta godišnje </t>
  </si>
  <si>
    <t>i odvoženje biljnog otpada na deponiju</t>
  </si>
  <si>
    <t>Prihranjivanje perena dva puta godišnje</t>
  </si>
  <si>
    <t xml:space="preserve">dva puta     </t>
  </si>
  <si>
    <t xml:space="preserve">godišnje  </t>
  </si>
  <si>
    <t>Orezivanje palmi i dracena jedanput</t>
  </si>
  <si>
    <t>IV-C</t>
  </si>
  <si>
    <t xml:space="preserve">u toku vegetacije a u ostalim mjesecima </t>
  </si>
  <si>
    <t>i odnošenje biljnog materijala na depon.</t>
  </si>
  <si>
    <t>godišnje i odnošenje biljnog materijala</t>
  </si>
  <si>
    <t xml:space="preserve">Prihranjivanje žive ograde dva puta </t>
  </si>
  <si>
    <t xml:space="preserve">godišnje   </t>
  </si>
  <si>
    <t>Okopavanje žive ograde dva puta mje-</t>
  </si>
  <si>
    <t>sečno u toku vegetacije a u ostalim</t>
  </si>
  <si>
    <t>mjesecima jedanput</t>
  </si>
  <si>
    <t>Prihranjivanje grmova dva puta</t>
  </si>
  <si>
    <t>V -C</t>
  </si>
  <si>
    <t>i odvoženje biljnog materijala na</t>
  </si>
  <si>
    <t>Prihranjivanje grmova dva puta godišnje</t>
  </si>
  <si>
    <t>Okopavanje perena i pljevljenje dva</t>
  </si>
  <si>
    <t>puta mjesečno u toku vegetacije i</t>
  </si>
  <si>
    <t>jedanput u ostalim mjesecima</t>
  </si>
  <si>
    <t>Orezivanje perena četri puta godišnje</t>
  </si>
  <si>
    <t xml:space="preserve">i odnošenje biljnog materijala na </t>
  </si>
  <si>
    <t>Priprema podloge za sadnju sezonskog</t>
  </si>
  <si>
    <t>jednogodišnjeg cvijeća</t>
  </si>
  <si>
    <t>Okopavanje i pljevljenje sezonskog</t>
  </si>
  <si>
    <t>jednogodišnjeg dva puta mjesečno</t>
  </si>
  <si>
    <t>Okopavanje žive ograde dva puta u toku</t>
  </si>
  <si>
    <t>vegetacije a u ostalim mjesecima jedanput</t>
  </si>
  <si>
    <t>Orezivanje žive ograde četri puta godišnje</t>
  </si>
  <si>
    <t xml:space="preserve">i odnošenje biljnog materijala na deponiju </t>
  </si>
  <si>
    <t>Orezivanje palmi jedanput godišnje i</t>
  </si>
  <si>
    <t>odnošenje biljnog materijala na deponiju</t>
  </si>
  <si>
    <t>velike</t>
  </si>
  <si>
    <t>male</t>
  </si>
  <si>
    <t>VI -C</t>
  </si>
  <si>
    <t>ZELENILO ISPRED VOLTA KOD LJETNE POZORNICE</t>
  </si>
  <si>
    <t>Okopavanje grmova i pljevljenje dva puta</t>
  </si>
  <si>
    <t>u toku vegetacije i jedanput u ostalim</t>
  </si>
  <si>
    <t>i odvozom na deponiju</t>
  </si>
  <si>
    <t>Sadnja jednogodišnjeg sezonskog cvijeća</t>
  </si>
  <si>
    <t>uz prethodnu pripremu supstrata</t>
  </si>
  <si>
    <t>Orezivanje žive ograde dva puta godišnje</t>
  </si>
  <si>
    <t>VII -C</t>
  </si>
  <si>
    <t>kolicina</t>
  </si>
  <si>
    <t>u vegetacionom periodu a u ostalim</t>
  </si>
  <si>
    <t xml:space="preserve">Prihranjivanje grmova dva puta godišnje </t>
  </si>
  <si>
    <t>uz odnošenje biljnog otpada na deponiju</t>
  </si>
  <si>
    <t xml:space="preserve">Okopavanje površina zasadjenih busen </t>
  </si>
  <si>
    <t xml:space="preserve">travom, dva puta mjesečno a u ostalim </t>
  </si>
  <si>
    <t>Prihranjivanje busena dva puta god.</t>
  </si>
  <si>
    <r>
      <t>m</t>
    </r>
    <r>
      <rPr>
        <vertAlign val="superscript"/>
        <sz val="18"/>
        <rFont val="Book Antiqua"/>
        <family val="1"/>
      </rPr>
      <t>2</t>
    </r>
  </si>
  <si>
    <t>ZELENE POVR.U UL. PALIH BORACA (TURIST. ORGANIZACIJA - PINE)</t>
  </si>
  <si>
    <t xml:space="preserve">Orezivanje palmi jedanput godišnje </t>
  </si>
  <si>
    <t>uz odnošenje biljnog materijala na</t>
  </si>
  <si>
    <t>Okopavanje palmi i grmova dva puta</t>
  </si>
  <si>
    <t xml:space="preserve">godišnje u toku vegetacije a u ostalim </t>
  </si>
  <si>
    <t>Prihranjivanje palmi i grmova dva puta</t>
  </si>
  <si>
    <t>uz odnošenje biljnog materijala na deponiju</t>
  </si>
  <si>
    <t>Priprema podloge i sadnja jednogodišnjeg</t>
  </si>
  <si>
    <t>sezonskog cvijeća</t>
  </si>
  <si>
    <t>Okopavanje sezonskog cvijeća dva puta</t>
  </si>
  <si>
    <t>mjesečno u toku vegetacije a u ostalim</t>
  </si>
  <si>
    <t xml:space="preserve">Sadnja dvogodišnjeg sezonskog cvijeća </t>
  </si>
  <si>
    <t>uz pripremu supstrata</t>
  </si>
  <si>
    <t xml:space="preserve">Okopavanje dvogodišnjeg cvijeća dva puta </t>
  </si>
  <si>
    <t>mjesečno uz odnošenje biljnog materijala</t>
  </si>
  <si>
    <t xml:space="preserve">Orezivanje manjih stabala jedanput </t>
  </si>
  <si>
    <t>godišnje uzodnošenje biljnog materijala</t>
  </si>
  <si>
    <t>Orezivanje stabala sa odnošenjem biljnog</t>
  </si>
  <si>
    <t>materijala na deponiju jedanput godišnje</t>
  </si>
  <si>
    <t>Orezivanje grmova dva puta godišnje sa</t>
  </si>
  <si>
    <t>odnošenjem biljnog materijala na deponiju</t>
  </si>
  <si>
    <t>Pljevljenje travnjaka jedanput mjesečno</t>
  </si>
  <si>
    <t>u toku vegetacije</t>
  </si>
  <si>
    <t>Prihranjivanje travnjaka tri puta godišnje</t>
  </si>
  <si>
    <t>ULICA II DALMATINSKE</t>
  </si>
  <si>
    <t xml:space="preserve">Okopavanje grmova dva puta mjesečno u </t>
  </si>
  <si>
    <t>toku vegetacije a u ostalim mjesecima</t>
  </si>
  <si>
    <t xml:space="preserve">Okopavanje palmi dva puta mjesečno </t>
  </si>
  <si>
    <t>u toku vegetacije a jedanput u ostalim</t>
  </si>
  <si>
    <t xml:space="preserve">Okopavanje ruža dva puta mjesečno u </t>
  </si>
  <si>
    <t>toku vegetacije a jedanput u ostalim</t>
  </si>
  <si>
    <t>Okopavanje stabala jedanput mjesečno</t>
  </si>
  <si>
    <t>Orezivanje grmova sa odnošenjem biljnog</t>
  </si>
  <si>
    <t>odvoženje biljnog materijala na deponiju</t>
  </si>
  <si>
    <t>Orezivanje stabala jedanput godišnje sa</t>
  </si>
  <si>
    <t>odvoženjem biljnog materijala na deponiju</t>
  </si>
  <si>
    <t>Orezivanje ruža jedanput godišnje i skida-</t>
  </si>
  <si>
    <t xml:space="preserve">nje precvjetalih cvjetova više puta u toku </t>
  </si>
  <si>
    <t>vegetacije sa odnošenjem biljnog materija-</t>
  </si>
  <si>
    <t>la na deponiju</t>
  </si>
  <si>
    <t>Prihranjivanje cjelokupne površine dva</t>
  </si>
  <si>
    <t>puta godišnje</t>
  </si>
  <si>
    <t>u toku vegetacije i jedanput mjesečno u</t>
  </si>
  <si>
    <t>ostalim mjesecima i odvoženje biljnog</t>
  </si>
  <si>
    <t>otpada na deponiju</t>
  </si>
  <si>
    <t xml:space="preserve">Okopavanje perena dva puta mjesečno </t>
  </si>
  <si>
    <t>ZELENE POVRŠINE IZA MODNE KUĆE</t>
  </si>
  <si>
    <t>Okopavanje grmova jedanput mjesečno</t>
  </si>
  <si>
    <t>u toku cijele godine</t>
  </si>
  <si>
    <t>Okopavanje perena jedanput godišnje</t>
  </si>
  <si>
    <t>Orezivanje grmova jedanput godišnje sa</t>
  </si>
  <si>
    <t xml:space="preserve">Orezivanje perena četri puta godišnje sa </t>
  </si>
  <si>
    <t>Orezivanje žive ograde jedanput godišnje</t>
  </si>
  <si>
    <t>i odvoženje biljnog materijala na deponiju</t>
  </si>
  <si>
    <t>Prihranjivanje svih perena i grmova dva</t>
  </si>
  <si>
    <t>Orezivanje stabala jedanput godišnje u</t>
  </si>
  <si>
    <t>toku vegetacije</t>
  </si>
  <si>
    <t>Orezivanje palmi jedanput godišnje u</t>
  </si>
  <si>
    <t>ZEL. POVRŠINE U UL. II DALMATINSKE (OKO DOMA PENZIONERA)</t>
  </si>
  <si>
    <t>Okopavanje grmova dva puta mjesečno u</t>
  </si>
  <si>
    <t xml:space="preserve">toku vegetacije a u ostalim mjesecima </t>
  </si>
  <si>
    <t>Okopavanje perena dva puta mjesečno u</t>
  </si>
  <si>
    <t xml:space="preserve">Okopavanje ruža dva puta mjesečno a u </t>
  </si>
  <si>
    <t>ostalim mjesecima jedanput</t>
  </si>
  <si>
    <t>u toku godine</t>
  </si>
  <si>
    <t xml:space="preserve">Orezivanje grmova jedanput godišnje i </t>
  </si>
  <si>
    <t xml:space="preserve">Orezivanje perena četri puta godišnje i </t>
  </si>
  <si>
    <t xml:space="preserve">Orezivanje ruža jedanput godišnje i </t>
  </si>
  <si>
    <t>uklanjanje precvjetalih cvjetova više puta</t>
  </si>
  <si>
    <t>Orezivanje stabala jedanput godišnje i</t>
  </si>
  <si>
    <t>odvoženje biljnog otpada na deponiju</t>
  </si>
  <si>
    <t xml:space="preserve">Prihranjivanje grmova, perena, ruža, </t>
  </si>
  <si>
    <t>stabala, palmi i žive ograde dva puta</t>
  </si>
  <si>
    <t>Okopavanje žive ograde jedanput mjese-</t>
  </si>
  <si>
    <t>čno u toku godine</t>
  </si>
  <si>
    <t xml:space="preserve">Orezivanje žive ograde dva puta godišnje </t>
  </si>
  <si>
    <t xml:space="preserve">sa odvoženjem biljnog materijala na </t>
  </si>
  <si>
    <t>Okopavanje sadnica palmi jedanput</t>
  </si>
  <si>
    <t>mjesečno u toku godine</t>
  </si>
  <si>
    <t>Orezivanje sadnica palmi jedanput</t>
  </si>
  <si>
    <t xml:space="preserve">ZEL.POVRŠ. IZMEĐU PALIH BORACA I 21. NOVEMBRA </t>
  </si>
  <si>
    <t>(STAMBENI BLOK ISPOD PIJACE)</t>
  </si>
  <si>
    <t>Orezivanje palmi jedan put godisnje i</t>
  </si>
  <si>
    <t>odvozenje otpada</t>
  </si>
  <si>
    <t>ZEL.POVRŠ.U UL. PALIH BORACA (OD POŠTE DO PRODAV."VAL")</t>
  </si>
  <si>
    <t>Okopavanje sadnica grmova dva puta</t>
  </si>
  <si>
    <t xml:space="preserve">Orezivanje sadnica grmova jedanput u </t>
  </si>
  <si>
    <t>toku godine i odvoženje biljnog materijala</t>
  </si>
  <si>
    <t>Orezivanje sadnica palmi jedanput godišnje</t>
  </si>
  <si>
    <t xml:space="preserve">Prihranjivanje grmova, sadnica palmi i </t>
  </si>
  <si>
    <t>travnjaka dva puta godišnje</t>
  </si>
  <si>
    <t>Košenje travnjaka četri puta mjesečno u</t>
  </si>
  <si>
    <t>jedanput uz odnošenje biljnog materijala</t>
  </si>
  <si>
    <t>ZELENA POVRŠINA ISPOD GRADSKE KAPELE</t>
  </si>
  <si>
    <t>Orezivanje grmova jedanput godišnje i</t>
  </si>
  <si>
    <t>odvoz biljnog materijala na deponiju</t>
  </si>
  <si>
    <t>Okopavanje sadnica stabala jedanput</t>
  </si>
  <si>
    <t>Orezivanje sadnica stabala jedanput</t>
  </si>
  <si>
    <t xml:space="preserve">godišnje i odvoženje biljnog materijala </t>
  </si>
  <si>
    <t>ZELENA POVR.UZ MAGISTRALU OD GRADSKE KAPELE</t>
  </si>
  <si>
    <t>PREMA BENZINSKOJ PUMPI</t>
  </si>
  <si>
    <t xml:space="preserve">Okopavanje sadnica grmova dva puta </t>
  </si>
  <si>
    <t xml:space="preserve">Okopavanje sadnica palmi dva puta </t>
  </si>
  <si>
    <t>mjsecima jedanput</t>
  </si>
  <si>
    <t>Okopavanje žive ograde jedanput mjesečno</t>
  </si>
  <si>
    <t>tokom godine</t>
  </si>
  <si>
    <t xml:space="preserve">Okopavanje sadnica ruža dva puta </t>
  </si>
  <si>
    <t>mjesečno u toku vegetacije i jedanput</t>
  </si>
  <si>
    <t>mjesečno u ostalim mjesecima</t>
  </si>
  <si>
    <t>Orezivanje žive ogradedva puta godišnje i</t>
  </si>
  <si>
    <t>skidanje precvjetalih cvjetova više puta</t>
  </si>
  <si>
    <t>u toku godine uz odvoženje biljnog</t>
  </si>
  <si>
    <t>materijala na deponiju</t>
  </si>
  <si>
    <t>Prihranjivanje sadnica stabala, palmi,</t>
  </si>
  <si>
    <t>grmova i ruža dva puta godišnje</t>
  </si>
  <si>
    <t>Prihranjivanje žive ograde dva puta godišnje</t>
  </si>
  <si>
    <t>XVIII-C</t>
  </si>
  <si>
    <t>SKVEROVI ISPOD PUMPE</t>
  </si>
  <si>
    <t>Okopavanje sadnica perena jedanput</t>
  </si>
  <si>
    <t xml:space="preserve">Orezivanje sadnica perena četri puta </t>
  </si>
  <si>
    <t>godišnje uz odvoženje biljnog materijala</t>
  </si>
  <si>
    <t xml:space="preserve">Okopavanje sadnica grmova četri puta </t>
  </si>
  <si>
    <t>Orezivanje sadnica grmlja jedanput godi-</t>
  </si>
  <si>
    <t>šnje i odvoženje biljnog materijala na</t>
  </si>
  <si>
    <t>Prihranjivanje sadnica grmlja i stabala</t>
  </si>
  <si>
    <t>dva puta godišnje</t>
  </si>
  <si>
    <t>dužina</t>
  </si>
  <si>
    <t>Okopavanje ruža dva puta mjesečno u toku</t>
  </si>
  <si>
    <t>vegetacije i jedanput u ostalim mjesecima</t>
  </si>
  <si>
    <t>Orezivanje ruža jedanput godišnje i uklanja-</t>
  </si>
  <si>
    <t>nje precvjetalih cvjetova više puta godišnje</t>
  </si>
  <si>
    <t xml:space="preserve">Prihranjivanje ruža dva puta godišnje </t>
  </si>
  <si>
    <t xml:space="preserve">Košenje travnjaka četri puta mjesečno u </t>
  </si>
  <si>
    <t>toku vegetacije a jedanput mjesečno u</t>
  </si>
  <si>
    <t xml:space="preserve">ostalim mjesecima sa odvoženjem biljnog </t>
  </si>
  <si>
    <t>Prihranjivanje travnjaka tri puta mjesečno</t>
  </si>
  <si>
    <t>ZEL. POVRŠ. U UL. II DALMATINSKE (SKVER SA PALMOM)</t>
  </si>
  <si>
    <t>Okopavanje žive ograde dva puta mjesečno</t>
  </si>
  <si>
    <t>Orezivanje palme jedanput godišnje sa</t>
  </si>
  <si>
    <t>odvozom biljnog materijala na deponiju</t>
  </si>
  <si>
    <t>Priprema gredica dva puta mjesečno</t>
  </si>
  <si>
    <t>Okopavanje gredica dva puta mjesečno</t>
  </si>
  <si>
    <t>Priprema gredica za sadnju dvogodišnjeg</t>
  </si>
  <si>
    <t>cvijeća</t>
  </si>
  <si>
    <t xml:space="preserve">Okopavanje gredica jedanput mjesečno </t>
  </si>
  <si>
    <t>za vrijeme vegetacije</t>
  </si>
  <si>
    <t>toku vegetacije i jedanput u ostalim mjes.</t>
  </si>
  <si>
    <t>SKVER NA SKRETANJU OD MAGISTRALE U UL. PALIH BORACA</t>
  </si>
  <si>
    <t>Okopavanje perena jedanput mjesečno</t>
  </si>
  <si>
    <t>i odvoz biljnog materijala na deponiju</t>
  </si>
  <si>
    <t>SKVER NA SKRETANJU OD MAGISTRALE U UL 21. NOVEMBRA</t>
  </si>
  <si>
    <t xml:space="preserve">Okopavanje perena jedanput mjesečno </t>
  </si>
  <si>
    <t>Orezivanje perena četri puta godišnje i</t>
  </si>
  <si>
    <t>Okopavanje grmova četri puta godišnje</t>
  </si>
  <si>
    <t>ZELENILO UZ MAGISTRALU IZMEĐU PEKARE BOKA</t>
  </si>
  <si>
    <t>I SPORTSKE DVORANE</t>
  </si>
  <si>
    <t>odvoz na deponijubiljnog materijala</t>
  </si>
  <si>
    <t>ZELENILO UZ MAGISTRALU PREKO PUTA MUP-a</t>
  </si>
  <si>
    <t>Okopavanje sadnica cetiri puta godisnje</t>
  </si>
  <si>
    <t>Orezivanje sadnica jedan put godisnje i</t>
  </si>
  <si>
    <t>odvozenje biljnog otpada</t>
  </si>
  <si>
    <t>Prihranjivanje sadnica dva puta godisnje</t>
  </si>
  <si>
    <t>ZELENILO NA POVRSINI OD "NOVITE" DO "PRIMORJA"</t>
  </si>
  <si>
    <t>Okopavanje sadnica dvanaest puta godisnje</t>
  </si>
  <si>
    <t>Orezivnje sadnica jedan put godisnje</t>
  </si>
  <si>
    <t>Prihranjivanje dva puta godisnje</t>
  </si>
  <si>
    <t>Orezivanje palme</t>
  </si>
  <si>
    <t>PARKING IZA LJETNJE POZORNICE</t>
  </si>
  <si>
    <t>Orezivanje zive ograde cetiri puta godisnje</t>
  </si>
  <si>
    <t>i odnosenje biljnog otpada</t>
  </si>
  <si>
    <t>Grabuljanje jedan put mjesecno</t>
  </si>
  <si>
    <t>ZELENILO SOPING CENTRA</t>
  </si>
  <si>
    <t>površ./količ.</t>
  </si>
  <si>
    <t>Kosenje u toku vegetacije dva puta</t>
  </si>
  <si>
    <t>mjesecno</t>
  </si>
  <si>
    <t>Orezivanje novoformiranih grmova</t>
  </si>
  <si>
    <t>i zive ograde jedan put godisnje</t>
  </si>
  <si>
    <t>Orezivanje ostalih biljaka jedan put</t>
  </si>
  <si>
    <t>godisnje</t>
  </si>
  <si>
    <t>Okopavanje biljaka cetiri puta godisnje</t>
  </si>
  <si>
    <t>R E K A P I T U L A C I J A  -  C</t>
  </si>
  <si>
    <t>II-C</t>
  </si>
  <si>
    <t>III-C</t>
  </si>
  <si>
    <t>V-C</t>
  </si>
  <si>
    <t>VI-C</t>
  </si>
  <si>
    <t>VII-C</t>
  </si>
  <si>
    <t>VIII-C</t>
  </si>
  <si>
    <t>IX-C</t>
  </si>
  <si>
    <t>X-C</t>
  </si>
  <si>
    <t>XI-C</t>
  </si>
  <si>
    <t>XIII-C</t>
  </si>
  <si>
    <t>ZEL.POVR. U UL II DALMATINSKE (OKO DOMA PENZIONERA)</t>
  </si>
  <si>
    <t>ZE.POVR.IZMEĐU PALIH BORACA I 21 NOVEMBRA</t>
  </si>
  <si>
    <t>XV-C</t>
  </si>
  <si>
    <t>ZEL.POVR. U UL. PALIH BORACA (OD POŠTE DO PRODAV. "VAL")</t>
  </si>
  <si>
    <t>XVI-C</t>
  </si>
  <si>
    <t xml:space="preserve">ZELENA POVRŠINA ISPRED GRADSKE KAPELE </t>
  </si>
  <si>
    <t>XVII-C</t>
  </si>
  <si>
    <t>ZELENE POVRŠINE UZ MAGISTR. OD KAPELE PREMA BENZ.STAN.</t>
  </si>
  <si>
    <t>XIX-C</t>
  </si>
  <si>
    <t>XX-C</t>
  </si>
  <si>
    <t>XXI-C</t>
  </si>
  <si>
    <t>ZE.POVRŠ. U UL. II DALMATINSKE (SKVER SA PALMOM)</t>
  </si>
  <si>
    <t>XXII-C</t>
  </si>
  <si>
    <t>SKVER NA SKRETANJU OD MAGISTRALE U UL.PALIH BORACA</t>
  </si>
  <si>
    <t>XXIII-C</t>
  </si>
  <si>
    <t>SKVER NA SKRETANJU OD MAGISTRALE U UL.21 NOVEMBRA</t>
  </si>
  <si>
    <t>XXIV-C</t>
  </si>
  <si>
    <t>XXV-C</t>
  </si>
  <si>
    <t>ZELENILO UZ MAGISTR. IZMEĐU PEKARE BOKA I SPORT.DVOR.</t>
  </si>
  <si>
    <t>A.</t>
  </si>
  <si>
    <t>ODRŽAVANJE ČISTOĆE JAVNIH POVRŠINA</t>
  </si>
  <si>
    <t>B.</t>
  </si>
  <si>
    <t>PROGRAM ODRŽAVANJA KOMUNALNIH OBJEKATA</t>
  </si>
  <si>
    <t>ODRŽAVANJE JAVNIH ZELENIH POVRŠINA</t>
  </si>
  <si>
    <t>SVEGA :</t>
  </si>
  <si>
    <t>SLIJEDI DETALJAN PRIKAZ PLANIRANIH AKTIVNOSTI JP "KOMUNALNO" TIVAT</t>
  </si>
  <si>
    <t>A  -   ODRŽAVANJE ČISTOĆE JAVNIH POVRŠINA SA SPECIFIKACIJOM TROŠKOVA</t>
  </si>
  <si>
    <r>
      <t>Ulica "Njegoševa</t>
    </r>
    <r>
      <rPr>
        <b/>
        <sz val="18"/>
        <rFont val="Book Antiqua"/>
        <family val="1"/>
      </rPr>
      <t>"</t>
    </r>
  </si>
  <si>
    <t>Ulica "Luke Tomanovića"</t>
  </si>
  <si>
    <t>Park na "Trgu Dara Petkovića"</t>
  </si>
  <si>
    <t xml:space="preserve">B      -        ODRŽAVANJE KOMUNALNIH OBJEKATA SA </t>
  </si>
  <si>
    <t xml:space="preserve">                                 SPECIFIKACIJOM TROŠKOVA </t>
  </si>
  <si>
    <t xml:space="preserve">                    </t>
  </si>
  <si>
    <t>Zanatsko građevinska popravka postojećih rigola, ivičnih traka i kamatnih staza</t>
  </si>
  <si>
    <t>Čišćenje kanala duž magistrale i to: od kuće Petranovića do zgrade MUP-a, od kuće Plamenca do kuće Petkovića, preko puta kuće Iva Bujanovića, ispred kuće Jovićevića i Perovića kod raskrsnice za sportsku dvoranu, pored kuće Peana u Kalimanju</t>
  </si>
  <si>
    <t>ZELENA POVRŠINA UL. L.TOMANOVIĆA (PROSTOR ISPRED OBODA)</t>
  </si>
  <si>
    <t>ZEL.POVRŠINE NA RASKRSNICI UL. L.TOMANOVIĆA I NJEGOŠEVE</t>
  </si>
  <si>
    <t>ZEL. POVRŠINE U UL. NJEGOŠEVE (OD SIDRA DO KAFIĆA "KLM")</t>
  </si>
  <si>
    <t>ZELENILO U UL. NJEGOŠEVE (OD TURIST.ORGA. DO "MIMOZE")</t>
  </si>
  <si>
    <t>MALI PARK NA TRGU DARA PETKOVIĆA</t>
  </si>
  <si>
    <t>ZEL.POVRŠ.U UL.L.TOMANOVIĆA (ISPRED CENTRA ZA KULTURU)</t>
  </si>
  <si>
    <t>ZEL.POVRŠINA UL. L.TOMANOVIĆA (PROSTOR ISPRED OBODA)</t>
  </si>
  <si>
    <t>ZEL.POVR. NA RASKRSNICI UL.L.TOMANOVIĆA I NJEGOŠEVE</t>
  </si>
  <si>
    <t>ZEL.POVRŠINE U UL.NJEGOŠEVE(ISPRED KAFIĆA "KLM")</t>
  </si>
  <si>
    <t>ZEL.POVRŠINE U UL.NJEGOŠEVE (TUR.ORGANIZACIJA -PINE)</t>
  </si>
  <si>
    <t>ZEL.POVRŠINE U UL.NJEGOŠEVE (OD TUR.ORG.DO"MIMOZE")</t>
  </si>
  <si>
    <t>210W</t>
  </si>
  <si>
    <t xml:space="preserve">TROŠKOVI </t>
  </si>
  <si>
    <t>150W</t>
  </si>
  <si>
    <t>Plavi horizonti-od rampe prema Radovićima</t>
  </si>
  <si>
    <t>Seljanovo-soliteri,švedske barake i Tomičići</t>
  </si>
  <si>
    <t xml:space="preserve">UREĐENJE I ODRŽAVANJE JAVNIH ZELENIH  POVRŠINA NA                                  </t>
  </si>
  <si>
    <t>KARAKTERU KOMUNALNIH DJELATNOSTI PODIJELJENE U CJELINI A, B, C</t>
  </si>
  <si>
    <t>Trg Magnolija</t>
  </si>
  <si>
    <t>Košenje travnjaka 4 (četiri) puta mjesečno</t>
  </si>
  <si>
    <t>u vegetaciionom periodu i jednom mjesečno</t>
  </si>
  <si>
    <t xml:space="preserve">u ostalim mjesecima sa grabuljanjem i </t>
  </si>
  <si>
    <t>odvozom otpada</t>
  </si>
  <si>
    <t>Prihranjivanje travnjaka tru puta godišnje</t>
  </si>
  <si>
    <t>vegetacionom periodu i jedanput u ostalim</t>
  </si>
  <si>
    <t>Orezivanje grmova dva puta godišnje i</t>
  </si>
  <si>
    <t>odvoženje sakupljenog biljnog otpada na</t>
  </si>
  <si>
    <t xml:space="preserve">Orezivanje stabala jedanput godišnje sa </t>
  </si>
  <si>
    <t>sa odvoženjem biljnog materijala na deponiju  kom</t>
  </si>
  <si>
    <t>Priprema gredica sa sadnjom jednogodišnjeg</t>
  </si>
  <si>
    <t>Održavanje jednogodišnjeg sezonskog cvijeća</t>
  </si>
  <si>
    <t>okopavanjem i pljevljenjem dva puta mjesečno    m</t>
  </si>
  <si>
    <t>Okopavanje grmova dva puta mjesečno u toku</t>
  </si>
  <si>
    <t>vegetacije,a u ostalim mjesecima jedanput</t>
  </si>
  <si>
    <t>ZELENE POVRŠINE NA TRGU  MAGNOLIJA</t>
  </si>
  <si>
    <t>ZELENE POVRŠINE NA TRGU MAGNOLIJA</t>
  </si>
  <si>
    <t>Prostor oko bivše zgrade SO i crkve Sv.Save</t>
  </si>
  <si>
    <t>Prostor iza bivše zgrade SO Tivat do crkve Svetog Save (van ograda)</t>
  </si>
  <si>
    <t>"Istarska" ulica (od magistrale do Arsenalske ulice</t>
  </si>
  <si>
    <t>Ulica Sremsko Karlovačka</t>
  </si>
  <si>
    <t>Asfaltno-betonske površine izmedju Trga Dara Petkovića i zgrade prema ulici Luke Tomanovića</t>
  </si>
  <si>
    <t>Ulica Bokeljska</t>
  </si>
  <si>
    <t>Ul.Blaža Jovanovića, šetalište Seljanovo do crkve "Sv. Roko"</t>
  </si>
  <si>
    <t>ZELENA POVRŠINA PREKO PUTA BIVŠE ZGRADE OPŠTINE</t>
  </si>
  <si>
    <t>SKVER ISPRED BIVŠE  ZGRADE OPŠTINE</t>
  </si>
  <si>
    <t>Luke Tomanovića</t>
  </si>
  <si>
    <t xml:space="preserve">Program održavanja javne rasvjete podrazumjeva tekuće održavanje , </t>
  </si>
  <si>
    <t>na kojem su zaposlena tri izvršioca od čega dva VKV i jedan KV radnik.</t>
  </si>
  <si>
    <t>Štedne</t>
  </si>
  <si>
    <t>40/70W</t>
  </si>
  <si>
    <t>ODRŽAVANJA</t>
  </si>
  <si>
    <t>c) Trafo Rejon 2/1(Petrovići)</t>
  </si>
  <si>
    <t>Magistrala (Šoping centar-bivša zgrada Opština Tivat)</t>
  </si>
  <si>
    <t>Pine Obala 1 i 2(TS Vračar)</t>
  </si>
  <si>
    <t>Magistrala  (Gradiošnica- bivša zgrada Opština Tivat)</t>
  </si>
  <si>
    <t>73</t>
  </si>
  <si>
    <t>- zamjena dotrajalih razvodnih ormara</t>
  </si>
  <si>
    <t>Kalimanj-Župa obala-do pekare "Boka")</t>
  </si>
  <si>
    <t>0</t>
  </si>
  <si>
    <t>VRIJEDNOST:</t>
  </si>
  <si>
    <t xml:space="preserve">1. Lepetane (Verige) </t>
  </si>
  <si>
    <t>125W</t>
  </si>
  <si>
    <t xml:space="preserve">2. Gradiošnica (Dom Kulture) -Bogdašići (do crkve Sv Petra i Pavla)  </t>
  </si>
  <si>
    <t xml:space="preserve">3. Zelena pijaca (Seljanovo)- bivši klub Vojske </t>
  </si>
  <si>
    <t xml:space="preserve">4. Marići (Bjelice-Marić Ivo) </t>
  </si>
  <si>
    <t>5. Ulica Sremsko-Karlovačka</t>
  </si>
  <si>
    <t xml:space="preserve">Napomena: u odnosu na prošlogodišnji Program održavanja javne rasvjete broj svijetiljki za održavanje </t>
  </si>
  <si>
    <t xml:space="preserve">preuzeti J.P. Za upravljanje morskim dobrom Crne Gore iz Budve. </t>
  </si>
  <si>
    <t xml:space="preserve">umanjen je za 301 kom.Navedene svijetiljke nalaze se u zoni morskog dobra te će njihovo održavanje </t>
  </si>
  <si>
    <t>SKVER ISPRED BIVŠE ZGRADE OPŠTINE</t>
  </si>
  <si>
    <t>Prostor oko Domova  kulture u Radovićima, D.Lastvi, Lepetanima, Krašićima i Gradiošnici</t>
  </si>
  <si>
    <t>Potok "ROSINO" - od kuće Peana  do taložnika (čišćenje željeznih rešetki, košenje i krčenje korova, sakupljanje i iznošenje sa utovarom i odvozom nanesenog raznog smeća tokom septembra mjeseca i po potrebi)</t>
  </si>
  <si>
    <t xml:space="preserve">V - A               OSTALO ODRŽAVANJE JAVNIH POVRSINA </t>
  </si>
  <si>
    <t xml:space="preserve">Ostalo održavanje javnih površina </t>
  </si>
  <si>
    <t>I I - B           ČIŠĆENJE SLIVNIKA U UŽEM GRADSKOM REONU</t>
  </si>
  <si>
    <t>Pranje četiri puta mjesečno od 01.06.do 31.09. Ostali dio godine po potrebi</t>
  </si>
  <si>
    <t>(transfer institucijama, pojedincima, nevladinom i javnom sektoru)</t>
  </si>
  <si>
    <t>predvidjena su sredstva za dotaciju JP "Komunalno" Tivat za</t>
  </si>
  <si>
    <t>održavanje javnih površina, održavanje javne rasvjete za održavanje</t>
  </si>
  <si>
    <t xml:space="preserve">         I - B            ČIŠĆENJE VELIKOG PARKA</t>
  </si>
  <si>
    <t>NA PODRUČJU OPŠTINE TIVAT ZA 2012.GODINU</t>
  </si>
  <si>
    <t xml:space="preserve">ZA 2012 GODINU (SA SPECIFIKACIJOM TROŠKOVA), KOJE SU SHODNO </t>
  </si>
  <si>
    <t>U toku 2011.god urađene su nove trase javne rasvjete i to na slijedećim pozicijama:</t>
  </si>
  <si>
    <r>
      <t xml:space="preserve">Ukupno je u toku 2011.god. Na području Opštine priključeno </t>
    </r>
    <r>
      <rPr>
        <b/>
        <u val="single"/>
        <sz val="16"/>
        <rFont val="Arial"/>
        <family val="0"/>
      </rPr>
      <t xml:space="preserve">46 </t>
    </r>
    <r>
      <rPr>
        <sz val="16"/>
        <rFont val="Arial"/>
        <family val="0"/>
      </rPr>
      <t>novih svijetiljki snaga od</t>
    </r>
    <r>
      <rPr>
        <b/>
        <u val="single"/>
        <sz val="16"/>
        <rFont val="Arial"/>
        <family val="2"/>
      </rPr>
      <t xml:space="preserve"> 125 i 150W</t>
    </r>
  </si>
  <si>
    <t xml:space="preserve">       6. Gornje Seljanovo put od Zelene pijace</t>
  </si>
  <si>
    <t>70W</t>
  </si>
  <si>
    <t>III - C</t>
  </si>
  <si>
    <t>IV -C</t>
  </si>
  <si>
    <t>VIII - C</t>
  </si>
  <si>
    <t>IX - C</t>
  </si>
  <si>
    <t>X - C</t>
  </si>
  <si>
    <t>XI - C</t>
  </si>
  <si>
    <t>XII - C</t>
  </si>
  <si>
    <t>XIII - C</t>
  </si>
  <si>
    <t>XIV - C</t>
  </si>
  <si>
    <t>XIX - C</t>
  </si>
  <si>
    <t>XX - C</t>
  </si>
  <si>
    <t>XXI - C</t>
  </si>
  <si>
    <t>XXII - C</t>
  </si>
  <si>
    <t>XXIII - C</t>
  </si>
  <si>
    <t>XXVI - C</t>
  </si>
  <si>
    <t>XXVII - C</t>
  </si>
  <si>
    <t xml:space="preserve">D. </t>
  </si>
  <si>
    <t>REDOVNO  ODRŽAVANJE OPŠTINSKIH PUTEVA</t>
  </si>
  <si>
    <t xml:space="preserve">Na  osnovu člana 20.Odluke o opštinskim i nekategorisanim putevima </t>
  </si>
  <si>
    <t xml:space="preserve">Redovno održavanje i zaštita puteva obuhvata  radove na opravci </t>
  </si>
  <si>
    <t xml:space="preserve">asfaltnog kolovoza, opravci oštećenih potpornih i potpornoobložnih zidova, </t>
  </si>
  <si>
    <t>sanaciji manjih oštećenih trupa puta, održavanju objekata za odvodnjavanje,</t>
  </si>
  <si>
    <t>košenje trave i sječenju rastinja na putnom pojasu, zamjeni oštećenih i dopuni</t>
  </si>
  <si>
    <t xml:space="preserve">odbojnih ograda, farbanju odbojnih ograda i mostovskih ograda, održavanju </t>
  </si>
  <si>
    <t xml:space="preserve">horizontalne i vertikalne saobraćajne signalizacije i drugi slični radovi na </t>
  </si>
  <si>
    <t xml:space="preserve">održavanju  u  ispravnom  stanju  puta  i  objekata  na  njima.  Pod redovnim </t>
  </si>
  <si>
    <t>održavanjem podrazumijeva se i uklanjanje oštećenih i napuštenih vozila i</t>
  </si>
  <si>
    <t>drugih stvari sa opštinskog putnog pojasa.</t>
  </si>
  <si>
    <t xml:space="preserve">Rad na čišćenju rigola  kanala od nanosa </t>
  </si>
  <si>
    <t xml:space="preserve">lišća rastinja, kamenja zemlje , a nakon </t>
  </si>
  <si>
    <t>padavina  čisti se više puta godišnje</t>
  </si>
  <si>
    <t>put-L-42   Za groblje "Brda</t>
  </si>
  <si>
    <t xml:space="preserve">m </t>
  </si>
  <si>
    <t>put - L-46   magistrala Plavi Horizonti</t>
  </si>
  <si>
    <t>put - L-13    put za Mažinu</t>
  </si>
  <si>
    <t>( pumpa ekektrodistrbucija)</t>
  </si>
  <si>
    <t>put   Magistrala - Gornja lastva</t>
  </si>
  <si>
    <t>Košenje  šiblja - drače , korova ,trave i zelenih površina</t>
  </si>
  <si>
    <t xml:space="preserve">u putnom pojasu na lokalnim putevima , sakupljanje </t>
  </si>
  <si>
    <t xml:space="preserve"> na gomile , utovar u kamion i odvoz na deponiju</t>
  </si>
  <si>
    <t>Kosi se više puta godišnje.</t>
  </si>
  <si>
    <t xml:space="preserve">i ostalog sa trase puta , a nakon obilnih padavina , </t>
  </si>
  <si>
    <t>te utovar na kamion iodvoz na deooniju . Čisti se nakon padavina.</t>
  </si>
  <si>
    <t>put - Seljanovo - Šoping</t>
  </si>
  <si>
    <t>m3</t>
  </si>
  <si>
    <t>put - Krašići</t>
  </si>
  <si>
    <t>put za Mrčevac</t>
  </si>
  <si>
    <t>Nabavka , trasport i lagerovanje pijeska frakcije</t>
  </si>
  <si>
    <t>od 4-8 m/m .</t>
  </si>
  <si>
    <t>Posipanje kolovoza u krivinama i većim nagibima</t>
  </si>
  <si>
    <t>puta  zaštita od leda</t>
  </si>
  <si>
    <t xml:space="preserve">Uklanjanje oštećenih i napuštenih  vozila </t>
  </si>
  <si>
    <t>i drugih stvari sa opštinskog puta</t>
  </si>
  <si>
    <t xml:space="preserve">Drugi slični radovi na održavanju u ispravnom  </t>
  </si>
  <si>
    <t>stanju puta i objekta na njima  n/č</t>
  </si>
  <si>
    <t>h</t>
  </si>
  <si>
    <t xml:space="preserve">Obnavlje i čišćenje saobraćajne signalizacije </t>
  </si>
  <si>
    <t>(horizotalne i vertikalne signalizacije)</t>
  </si>
  <si>
    <t>vertikalna signalizacija</t>
  </si>
  <si>
    <t>horizotalna signalizacija</t>
  </si>
  <si>
    <t>Priprema podloge te betoniranje oštećenja</t>
  </si>
  <si>
    <t>u betonskom kolovozu .Oštećenja su</t>
  </si>
  <si>
    <t>dim (1x1)m2</t>
  </si>
  <si>
    <r>
      <t>m</t>
    </r>
    <r>
      <rPr>
        <sz val="18"/>
        <rFont val="Agency FB"/>
        <family val="2"/>
      </rPr>
      <t>³</t>
    </r>
  </si>
  <si>
    <t>Priprema podloge, nabavka asfaltne mase i</t>
  </si>
  <si>
    <t>asfaltiranje udranih rupa na kolovozu</t>
  </si>
  <si>
    <t xml:space="preserve">dim.(1x1) </t>
  </si>
  <si>
    <r>
      <t>m</t>
    </r>
    <r>
      <rPr>
        <sz val="18"/>
        <rFont val="Agency FB"/>
        <family val="2"/>
      </rPr>
      <t>²</t>
    </r>
  </si>
  <si>
    <t>put - L- 26  Marići  ( DIO)</t>
  </si>
  <si>
    <t>put  za Plave horizonte</t>
  </si>
  <si>
    <t>SVEUKUPNO</t>
  </si>
  <si>
    <t>mjesečno    12             3.731,72</t>
  </si>
  <si>
    <t>NAPOMENA: Nacrtom Budžeta Opštine Tivat za 2012.godinu konto 431</t>
  </si>
  <si>
    <t xml:space="preserve">I - D  Održavanje lančanika (Rampe) kod </t>
  </si>
  <si>
    <t xml:space="preserve">    Mimoze i Apoteke</t>
  </si>
  <si>
    <t>Štelovanje lančanika</t>
  </si>
  <si>
    <t>Zamjena senzora</t>
  </si>
  <si>
    <t>Programiranje kartice</t>
  </si>
  <si>
    <t>mjeseci</t>
  </si>
  <si>
    <t>D.</t>
  </si>
  <si>
    <t>ODRŽAVANJE OPŠTINSKIH PUTEVA</t>
  </si>
  <si>
    <t xml:space="preserve"> </t>
  </si>
  <si>
    <t xml:space="preserve">ukupno </t>
  </si>
  <si>
    <t xml:space="preserve">("Sl.list RCG"- Opštinski propisi br.3/07) poslove redovnog održavanja </t>
  </si>
  <si>
    <t xml:space="preserve">PROGRAM ODRŽAVANJA JAVNE RASVJETE </t>
  </si>
  <si>
    <t xml:space="preserve">Broj svjetiljki (sa snagama) javne rasvjete u Opštini Tivat po zonama-trafo reonima: </t>
  </si>
  <si>
    <t>Đačka ulica i Veliki park</t>
  </si>
  <si>
    <t>II - C  ZELENE POVRŠINE U  UL.LUKE TOMANOVIĆA (ISPRED CENTRA ZA KULTURU</t>
  </si>
  <si>
    <t>Okopavanje žardinjera dva puta</t>
  </si>
  <si>
    <t>mjesečno u vegetacionom periodu i</t>
  </si>
  <si>
    <t>jedan put mjesečno u ostalim mjesecima</t>
  </si>
  <si>
    <t xml:space="preserve">Priprema površina za sadnju jednogodišnjeg </t>
  </si>
  <si>
    <t>Z B I R N A     R E K A P I T U L A C I J A</t>
  </si>
  <si>
    <t>Redovno održavanje opštinskih puteva u 2012.godini obuhvata sledeće radove:</t>
  </si>
  <si>
    <t xml:space="preserve">Površ.oko zgrada Seljanovo II </t>
  </si>
  <si>
    <t>1.</t>
  </si>
  <si>
    <t>Potok "Rosino"-od kuće Peana do taložnika</t>
  </si>
  <si>
    <t>(čišć.željez.rešetki,košenje i krčenje korova</t>
  </si>
  <si>
    <t xml:space="preserve">nanesenog smeća tkom sept.mj. I po potrebi) raz.smeća </t>
  </si>
  <si>
    <t>Sakupljanje na gomilu nanosa -pijeska</t>
  </si>
  <si>
    <t>opštinskih puteva  obavlja JP "Komunalno" Tivat.</t>
  </si>
  <si>
    <t>uklanjanju odrona, uredjenju bankina, uredjenju kosina, usjeka, zasjeka,</t>
  </si>
  <si>
    <t xml:space="preserve">Kosenje sa obje strane magistr. u sirini 1m  Lepetana do raskrsnice za Kotor i Radoviće pet puta godišnje </t>
  </si>
  <si>
    <t xml:space="preserve">Velikog gradskog parka i održavanje opštinskih puteva u iznosu od </t>
  </si>
  <si>
    <t xml:space="preserve"> obezbijediti iz djelatnosti povjerenih od strane Opštine (Gradska</t>
  </si>
  <si>
    <t xml:space="preserve"> kapela, Pijaca i drugo). Pored toga, troškovi odlaganja otpada</t>
  </si>
  <si>
    <t xml:space="preserve"> (troškovi deponije) su predvidjeni Nacrtom Budžeta u iznosu od</t>
  </si>
  <si>
    <t>206.000,00 €.</t>
  </si>
  <si>
    <t>R E K A P I T U L A C I J A     B</t>
  </si>
  <si>
    <t>Autobuska stanica Župa</t>
  </si>
  <si>
    <t>ZEL. POVRŠINE U UL. II DALMATINSKE  PORED OPŠTINE</t>
  </si>
  <si>
    <t xml:space="preserve">  ZELENILO SOPING CENTRA</t>
  </si>
  <si>
    <t>ZEL. POVRŠINE U UL.II DALMATINSKE  PORED OPŠTINE</t>
  </si>
  <si>
    <t>TERITORIJI OPŠTINE TIVAT ZA2011.GODINU SA SPECIFIKACIJOM TROŠKOVA</t>
  </si>
  <si>
    <t xml:space="preserve">      V-A     </t>
  </si>
  <si>
    <t xml:space="preserve">  I -A</t>
  </si>
  <si>
    <t xml:space="preserve">jedan put </t>
  </si>
  <si>
    <t xml:space="preserve">Orezivanje žive ograde četiri puta </t>
  </si>
  <si>
    <t xml:space="preserve">čišćenje kompletno sa uklanjanjem svog nanosa kao i održavanje i čišćenje </t>
  </si>
  <si>
    <r>
      <t>m</t>
    </r>
    <r>
      <rPr>
        <vertAlign val="superscript"/>
        <sz val="14"/>
        <rFont val="Book Antiqua"/>
        <family val="1"/>
      </rPr>
      <t>2</t>
    </r>
  </si>
  <si>
    <t>Rucno ciscenje ulicnih slivnika duz betonskih ivicnjaka, duž magistrale od Lepetana do raskrsnice za aerodrom četiri puta godišnje po potrebi i češće</t>
  </si>
  <si>
    <t>XV - C</t>
  </si>
  <si>
    <t>XVI - C</t>
  </si>
  <si>
    <t>XVII - C</t>
  </si>
  <si>
    <t>XVIII - C</t>
  </si>
  <si>
    <t>XXIV- C</t>
  </si>
  <si>
    <t>XXV -C</t>
  </si>
  <si>
    <t>XXVIII -C</t>
  </si>
  <si>
    <t>XXIX- C</t>
  </si>
  <si>
    <t xml:space="preserve">  I-C</t>
  </si>
  <si>
    <t>XII--C</t>
  </si>
  <si>
    <t>XIV--C</t>
  </si>
  <si>
    <t>XXVI-C</t>
  </si>
  <si>
    <t>XXVII-C</t>
  </si>
  <si>
    <t xml:space="preserve"> XXVIII-C</t>
  </si>
  <si>
    <t xml:space="preserve">  XXIX-C</t>
  </si>
  <si>
    <t>217.000,00 €. Razliku do iznosa od 385.990,32 € koji je predvidjen</t>
  </si>
  <si>
    <t xml:space="preserve"> ovim Programom, a koja iznosi 168.990,32 €. Preduzeće će</t>
  </si>
  <si>
    <t>put -L-35-Magistrala-Gradiošnica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</si>
</sst>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#,##0.000"/>
    <numFmt numFmtId="182" formatCode="#,##0.0"/>
    <numFmt numFmtId="183" formatCode="#,##0.0000"/>
    <numFmt numFmtId="184" formatCode="#,##0.00000"/>
    <numFmt numFmtId="185" formatCode="#,##0.0000000"/>
    <numFmt numFmtId="186" formatCode="#,##0.000000"/>
    <numFmt numFmtId="187" formatCode="#,##0.00\ [$€-407]"/>
    <numFmt numFmtId="188" formatCode="0.000"/>
    <numFmt numFmtId="189" formatCode="0.0"/>
    <numFmt numFmtId="190" formatCode="0.0%"/>
  </numFmts>
  <fonts count="51">
    <font>
      <sz val="10"/>
      <name val="Arial"/>
      <family val="0"/>
    </font>
    <font>
      <b/>
      <sz val="18"/>
      <name val="Book Antiqua"/>
      <family val="1"/>
    </font>
    <font>
      <sz val="18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sz val="14"/>
      <name val="Arial"/>
      <family val="0"/>
    </font>
    <font>
      <sz val="12"/>
      <name val="Book Antiqua"/>
      <family val="1"/>
    </font>
    <font>
      <b/>
      <sz val="18"/>
      <name val="Arial"/>
      <family val="2"/>
    </font>
    <font>
      <b/>
      <u val="single"/>
      <sz val="18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vertAlign val="superscript"/>
      <sz val="18"/>
      <name val="Book Antiqua"/>
      <family val="1"/>
    </font>
    <font>
      <b/>
      <sz val="12"/>
      <name val="Tahoma"/>
      <family val="2"/>
    </font>
    <font>
      <sz val="12"/>
      <name val="Tahoma"/>
      <family val="2"/>
    </font>
    <font>
      <sz val="8"/>
      <name val="Arial"/>
      <family val="0"/>
    </font>
    <font>
      <b/>
      <sz val="12"/>
      <name val="Book Antiqua"/>
      <family val="1"/>
    </font>
    <font>
      <b/>
      <sz val="10"/>
      <name val="Book Antiqua"/>
      <family val="1"/>
    </font>
    <font>
      <sz val="16"/>
      <name val="Arial"/>
      <family val="0"/>
    </font>
    <font>
      <sz val="12"/>
      <name val="Arial"/>
      <family val="0"/>
    </font>
    <font>
      <b/>
      <u val="single"/>
      <sz val="16"/>
      <name val="Arial"/>
      <family val="0"/>
    </font>
    <font>
      <b/>
      <sz val="9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18"/>
      <name val="Agency FB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4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0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"/>
    </xf>
    <xf numFmtId="4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4" fontId="1" fillId="0" borderId="11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justify" vertical="justify"/>
    </xf>
    <xf numFmtId="18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18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2" fontId="5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right" wrapText="1"/>
    </xf>
    <xf numFmtId="4" fontId="5" fillId="0" borderId="0" xfId="0" applyNumberFormat="1" applyFont="1" applyFill="1" applyAlignment="1">
      <alignment wrapText="1"/>
    </xf>
    <xf numFmtId="0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" fontId="19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7" fillId="0" borderId="0" xfId="0" applyNumberFormat="1" applyFont="1" applyFill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/>
    </xf>
    <xf numFmtId="0" fontId="1" fillId="21" borderId="0" xfId="0" applyFont="1" applyFill="1" applyAlignment="1">
      <alignment horizontal="center"/>
    </xf>
    <xf numFmtId="0" fontId="2" fillId="21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21" borderId="0" xfId="0" applyFont="1" applyFill="1" applyAlignment="1">
      <alignment/>
    </xf>
    <xf numFmtId="4" fontId="1" fillId="21" borderId="0" xfId="0" applyNumberFormat="1" applyFont="1" applyFill="1" applyAlignment="1">
      <alignment/>
    </xf>
    <xf numFmtId="0" fontId="1" fillId="21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2" fontId="23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23" fillId="0" borderId="0" xfId="0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2" xfId="59" applyNumberFormat="1" applyFont="1" applyBorder="1" applyAlignment="1">
      <alignment/>
    </xf>
    <xf numFmtId="2" fontId="2" fillId="0" borderId="0" xfId="59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59" applyNumberFormat="1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5" fillId="0" borderId="0" xfId="0" applyFont="1" applyFill="1" applyAlignment="1">
      <alignment horizontal="left" wrapText="1"/>
    </xf>
    <xf numFmtId="4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0" fontId="26" fillId="0" borderId="0" xfId="0" applyFont="1" applyAlignment="1">
      <alignment/>
    </xf>
    <xf numFmtId="2" fontId="2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2" fontId="1" fillId="0" borderId="0" xfId="0" applyNumberFormat="1" applyFont="1" applyBorder="1" applyAlignment="1">
      <alignment horizontal="right"/>
    </xf>
    <xf numFmtId="8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3" fontId="1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7" fontId="47" fillId="21" borderId="11" xfId="0" applyNumberFormat="1" applyFont="1" applyFill="1" applyBorder="1" applyAlignment="1">
      <alignment/>
    </xf>
    <xf numFmtId="4" fontId="47" fillId="0" borderId="0" xfId="0" applyNumberFormat="1" applyFont="1" applyAlignment="1">
      <alignment/>
    </xf>
    <xf numFmtId="4" fontId="47" fillId="0" borderId="12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20" borderId="11" xfId="0" applyFont="1" applyFill="1" applyBorder="1" applyAlignment="1">
      <alignment/>
    </xf>
    <xf numFmtId="183" fontId="5" fillId="0" borderId="0" xfId="0" applyNumberFormat="1" applyFont="1" applyAlignment="1">
      <alignment horizontal="right"/>
    </xf>
    <xf numFmtId="4" fontId="47" fillId="20" borderId="11" xfId="0" applyNumberFormat="1" applyFont="1" applyFill="1" applyBorder="1" applyAlignment="1">
      <alignment/>
    </xf>
    <xf numFmtId="0" fontId="47" fillId="21" borderId="0" xfId="0" applyFont="1" applyFill="1" applyAlignment="1">
      <alignment/>
    </xf>
    <xf numFmtId="0" fontId="48" fillId="21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7" fillId="21" borderId="0" xfId="0" applyNumberFormat="1" applyFont="1" applyFill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9" fillId="0" borderId="10" xfId="59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/>
    </xf>
    <xf numFmtId="0" fontId="1" fillId="21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178" fontId="5" fillId="0" borderId="0" xfId="44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941</xdr:row>
      <xdr:rowOff>0</xdr:rowOff>
    </xdr:from>
    <xdr:to>
      <xdr:col>10</xdr:col>
      <xdr:colOff>200025</xdr:colOff>
      <xdr:row>954</xdr:row>
      <xdr:rowOff>133350</xdr:rowOff>
    </xdr:to>
    <xdr:pic>
      <xdr:nvPicPr>
        <xdr:cNvPr id="1" name="Picture 728" descr="Lučica Kalim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88597975"/>
          <a:ext cx="70008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6"/>
  <sheetViews>
    <sheetView tabSelected="1" view="pageBreakPreview" zoomScale="75" zoomScaleSheetLayoutView="75" zoomScalePageLayoutView="0" workbookViewId="0" topLeftCell="A349">
      <selection activeCell="J914" sqref="J914"/>
    </sheetView>
  </sheetViews>
  <sheetFormatPr defaultColWidth="9.140625" defaultRowHeight="12.75"/>
  <cols>
    <col min="1" max="1" width="5.00390625" style="69" customWidth="1"/>
    <col min="2" max="4" width="17.140625" style="2" customWidth="1"/>
    <col min="5" max="5" width="8.140625" style="2" customWidth="1"/>
    <col min="6" max="6" width="15.7109375" style="2" customWidth="1"/>
    <col min="7" max="7" width="12.28125" style="2" customWidth="1"/>
    <col min="8" max="8" width="16.57421875" style="2" customWidth="1"/>
    <col min="9" max="9" width="18.7109375" style="2" customWidth="1"/>
    <col min="10" max="10" width="12.8515625" style="2" customWidth="1"/>
    <col min="11" max="11" width="24.7109375" style="38" customWidth="1"/>
    <col min="12" max="13" width="9.140625" style="2" hidden="1" customWidth="1"/>
    <col min="14" max="14" width="0.42578125" style="2" customWidth="1"/>
    <col min="15" max="16384" width="9.140625" style="2" customWidth="1"/>
  </cols>
  <sheetData>
    <row r="1" ht="23.25"/>
    <row r="2" spans="1:11" ht="23.25">
      <c r="A2" s="274" t="s">
        <v>451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23.25">
      <c r="A3" s="274" t="s">
        <v>542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3.25">
      <c r="A4" s="274" t="s">
        <v>478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3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4" ht="23.25">
      <c r="A7" s="278" t="s">
        <v>452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189"/>
      <c r="M7" s="189"/>
      <c r="N7" s="189"/>
    </row>
    <row r="8" ht="23.25"/>
    <row r="9" spans="1:11" ht="23.25">
      <c r="A9" s="274" t="s">
        <v>0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</row>
    <row r="10" spans="1:11" ht="23.25">
      <c r="A10" s="11"/>
      <c r="B10" s="12"/>
      <c r="C10" s="13"/>
      <c r="D10" s="13"/>
      <c r="E10" s="12"/>
      <c r="F10" s="14"/>
      <c r="G10" s="15"/>
      <c r="H10" s="12"/>
      <c r="I10" s="16"/>
      <c r="J10" s="17"/>
      <c r="K10" s="18"/>
    </row>
    <row r="11" spans="1:11" ht="24.75" customHeight="1">
      <c r="A11" s="11"/>
      <c r="B11" s="12" t="s">
        <v>1</v>
      </c>
      <c r="C11" s="13"/>
      <c r="D11" s="13"/>
      <c r="E11" s="12"/>
      <c r="F11" s="14"/>
      <c r="G11" s="15"/>
      <c r="H11" s="12"/>
      <c r="I11" s="16"/>
      <c r="J11" s="17"/>
      <c r="K11" s="18"/>
    </row>
    <row r="12" spans="1:11" ht="44.25" customHeight="1">
      <c r="A12" s="11"/>
      <c r="B12" s="12" t="s">
        <v>536</v>
      </c>
      <c r="C12" s="13"/>
      <c r="D12" s="13"/>
      <c r="E12" s="12"/>
      <c r="F12" s="14"/>
      <c r="G12" s="15"/>
      <c r="H12" s="12"/>
      <c r="I12" s="16"/>
      <c r="J12" s="17"/>
      <c r="K12" s="18"/>
    </row>
    <row r="13" spans="1:11" ht="18" customHeight="1">
      <c r="A13" s="11"/>
      <c r="B13" s="12"/>
      <c r="C13" s="13"/>
      <c r="D13" s="13"/>
      <c r="E13" s="12"/>
      <c r="F13" s="19"/>
      <c r="G13" s="20"/>
      <c r="H13" s="21"/>
      <c r="I13" s="22"/>
      <c r="J13" s="23"/>
      <c r="K13" s="24"/>
    </row>
    <row r="14" spans="1:11" ht="45" customHeight="1">
      <c r="A14" s="25"/>
      <c r="B14" s="26"/>
      <c r="C14" s="27"/>
      <c r="D14" s="27"/>
      <c r="E14" s="26"/>
      <c r="F14" s="54" t="s">
        <v>2</v>
      </c>
      <c r="G14" s="53" t="s">
        <v>3</v>
      </c>
      <c r="H14" s="54" t="s">
        <v>4</v>
      </c>
      <c r="I14" s="54" t="s">
        <v>5</v>
      </c>
      <c r="J14" s="53" t="s">
        <v>6</v>
      </c>
      <c r="K14" s="55" t="s">
        <v>7</v>
      </c>
    </row>
    <row r="15" spans="1:11" ht="23.25">
      <c r="A15" s="25">
        <v>1</v>
      </c>
      <c r="B15" s="271" t="s">
        <v>8</v>
      </c>
      <c r="C15" s="271"/>
      <c r="D15" s="271"/>
      <c r="E15" s="271"/>
      <c r="F15" s="31" t="s">
        <v>9</v>
      </c>
      <c r="G15" s="32">
        <v>5738</v>
      </c>
      <c r="H15" s="33">
        <v>0.00446</v>
      </c>
      <c r="I15" s="34">
        <v>30</v>
      </c>
      <c r="J15" s="32">
        <v>12</v>
      </c>
      <c r="K15" s="67">
        <f aca="true" t="shared" si="0" ref="K15:K21">SUM(G15*H15*I15*J15)</f>
        <v>9212.9328</v>
      </c>
    </row>
    <row r="16" spans="1:11" ht="23.25">
      <c r="A16" s="25">
        <v>2</v>
      </c>
      <c r="B16" s="271" t="s">
        <v>10</v>
      </c>
      <c r="C16" s="271"/>
      <c r="D16" s="271"/>
      <c r="E16" s="271"/>
      <c r="F16" s="31" t="s">
        <v>9</v>
      </c>
      <c r="G16" s="32">
        <v>6249</v>
      </c>
      <c r="H16" s="33">
        <v>0.00446</v>
      </c>
      <c r="I16" s="34">
        <v>30</v>
      </c>
      <c r="J16" s="32">
        <v>12</v>
      </c>
      <c r="K16" s="67">
        <f t="shared" si="0"/>
        <v>10033.394400000001</v>
      </c>
    </row>
    <row r="17" spans="1:11" ht="23.25">
      <c r="A17" s="25">
        <v>3</v>
      </c>
      <c r="B17" s="271" t="s">
        <v>453</v>
      </c>
      <c r="C17" s="271"/>
      <c r="D17" s="271"/>
      <c r="E17" s="271"/>
      <c r="F17" s="31" t="s">
        <v>9</v>
      </c>
      <c r="G17" s="32">
        <v>4560</v>
      </c>
      <c r="H17" s="33">
        <v>0.00446</v>
      </c>
      <c r="I17" s="34">
        <v>30</v>
      </c>
      <c r="J17" s="32">
        <v>12</v>
      </c>
      <c r="K17" s="67">
        <f t="shared" si="0"/>
        <v>7321.536</v>
      </c>
    </row>
    <row r="18" spans="1:11" ht="23.25">
      <c r="A18" s="25">
        <v>4</v>
      </c>
      <c r="B18" s="271" t="s">
        <v>11</v>
      </c>
      <c r="C18" s="271"/>
      <c r="D18" s="271"/>
      <c r="E18" s="271"/>
      <c r="F18" s="31" t="s">
        <v>9</v>
      </c>
      <c r="G18" s="32">
        <v>3115</v>
      </c>
      <c r="H18" s="33">
        <v>0.00446</v>
      </c>
      <c r="I18" s="34">
        <v>30</v>
      </c>
      <c r="J18" s="32">
        <v>12</v>
      </c>
      <c r="K18" s="67">
        <f t="shared" si="0"/>
        <v>5001.444</v>
      </c>
    </row>
    <row r="19" spans="1:11" ht="23.25">
      <c r="A19" s="25">
        <v>5</v>
      </c>
      <c r="B19" s="271" t="s">
        <v>12</v>
      </c>
      <c r="C19" s="271"/>
      <c r="D19" s="271"/>
      <c r="E19" s="271"/>
      <c r="F19" s="31" t="s">
        <v>9</v>
      </c>
      <c r="G19" s="32">
        <v>6364</v>
      </c>
      <c r="H19" s="33">
        <v>0.00446</v>
      </c>
      <c r="I19" s="34">
        <v>30</v>
      </c>
      <c r="J19" s="32">
        <v>12</v>
      </c>
      <c r="K19" s="67">
        <f t="shared" si="0"/>
        <v>10218.038400000001</v>
      </c>
    </row>
    <row r="20" spans="1:11" ht="23.25">
      <c r="A20" s="25">
        <v>6</v>
      </c>
      <c r="B20" s="271" t="s">
        <v>454</v>
      </c>
      <c r="C20" s="271"/>
      <c r="D20" s="271"/>
      <c r="E20" s="271"/>
      <c r="F20" s="31" t="s">
        <v>9</v>
      </c>
      <c r="G20" s="32">
        <v>5125</v>
      </c>
      <c r="H20" s="33">
        <v>0.00446</v>
      </c>
      <c r="I20" s="34">
        <v>30</v>
      </c>
      <c r="J20" s="32">
        <v>12</v>
      </c>
      <c r="K20" s="67">
        <f t="shared" si="0"/>
        <v>8228.7</v>
      </c>
    </row>
    <row r="21" spans="1:11" ht="23.25">
      <c r="A21" s="25">
        <v>7</v>
      </c>
      <c r="B21" s="271" t="s">
        <v>13</v>
      </c>
      <c r="C21" s="271"/>
      <c r="D21" s="271"/>
      <c r="E21" s="271"/>
      <c r="F21" s="31" t="s">
        <v>9</v>
      </c>
      <c r="G21" s="32">
        <v>1436</v>
      </c>
      <c r="H21" s="33">
        <v>0.00446</v>
      </c>
      <c r="I21" s="34">
        <v>30</v>
      </c>
      <c r="J21" s="32">
        <v>12</v>
      </c>
      <c r="K21" s="67">
        <f t="shared" si="0"/>
        <v>2305.6416000000004</v>
      </c>
    </row>
    <row r="22" spans="1:11" ht="24.75" customHeight="1">
      <c r="A22" s="25">
        <v>8</v>
      </c>
      <c r="B22" s="276" t="s">
        <v>500</v>
      </c>
      <c r="C22" s="276"/>
      <c r="D22" s="276"/>
      <c r="E22" s="276"/>
      <c r="F22" s="31" t="s">
        <v>9</v>
      </c>
      <c r="G22" s="32">
        <v>2799</v>
      </c>
      <c r="H22" s="33">
        <v>0.00446</v>
      </c>
      <c r="I22" s="34">
        <v>30</v>
      </c>
      <c r="J22" s="32">
        <v>12</v>
      </c>
      <c r="K22" s="67">
        <f>SUM(G22*H22*I22*J22)</f>
        <v>4494.0744</v>
      </c>
    </row>
    <row r="23" spans="1:11" ht="46.5" customHeight="1">
      <c r="A23" s="36">
        <v>9</v>
      </c>
      <c r="B23" s="272" t="s">
        <v>499</v>
      </c>
      <c r="C23" s="272"/>
      <c r="D23" s="272"/>
      <c r="E23" s="272"/>
      <c r="F23" s="31" t="s">
        <v>9</v>
      </c>
      <c r="G23" s="32">
        <v>4352</v>
      </c>
      <c r="H23" s="33">
        <v>0.00446</v>
      </c>
      <c r="I23" s="34">
        <v>30</v>
      </c>
      <c r="J23" s="32">
        <v>12</v>
      </c>
      <c r="K23" s="67">
        <v>6987.57</v>
      </c>
    </row>
    <row r="24" spans="1:11" ht="80.25" customHeight="1">
      <c r="A24" s="25">
        <v>10</v>
      </c>
      <c r="B24" s="275" t="s">
        <v>501</v>
      </c>
      <c r="C24" s="275"/>
      <c r="D24" s="275"/>
      <c r="E24" s="275"/>
      <c r="F24" s="31" t="s">
        <v>9</v>
      </c>
      <c r="G24" s="32">
        <v>2590</v>
      </c>
      <c r="H24" s="33">
        <v>0.00446</v>
      </c>
      <c r="I24" s="34">
        <v>30</v>
      </c>
      <c r="J24" s="32">
        <v>12</v>
      </c>
      <c r="K24" s="67">
        <f>SUM(G24*H24*I24*J24)</f>
        <v>4158.504000000001</v>
      </c>
    </row>
    <row r="25" spans="1:11" ht="29.25" customHeight="1">
      <c r="A25" s="36">
        <v>11</v>
      </c>
      <c r="B25" s="273" t="s">
        <v>14</v>
      </c>
      <c r="C25" s="273"/>
      <c r="D25" s="273"/>
      <c r="E25" s="273"/>
      <c r="F25" s="31" t="s">
        <v>9</v>
      </c>
      <c r="G25" s="32">
        <v>2445</v>
      </c>
      <c r="H25" s="33">
        <v>0.00446</v>
      </c>
      <c r="I25" s="34">
        <v>30</v>
      </c>
      <c r="J25" s="32">
        <v>12</v>
      </c>
      <c r="K25" s="67">
        <f>SUM(G25*H25*I25*J25)</f>
        <v>3925.692000000001</v>
      </c>
    </row>
    <row r="26" spans="1:11" ht="42.75" customHeight="1">
      <c r="A26" s="37">
        <v>12</v>
      </c>
      <c r="B26" s="279" t="s">
        <v>15</v>
      </c>
      <c r="C26" s="279"/>
      <c r="D26" s="279"/>
      <c r="E26" s="279"/>
      <c r="F26" s="31" t="s">
        <v>9</v>
      </c>
      <c r="G26" s="32">
        <v>500</v>
      </c>
      <c r="H26" s="33">
        <v>0.00446</v>
      </c>
      <c r="I26" s="34">
        <v>30</v>
      </c>
      <c r="J26" s="32">
        <v>12</v>
      </c>
      <c r="K26" s="67">
        <f>SUM(G26*H26*I26*J26)</f>
        <v>802.8000000000001</v>
      </c>
    </row>
    <row r="27" spans="1:11" ht="51" customHeight="1">
      <c r="A27" s="37">
        <v>13</v>
      </c>
      <c r="B27" s="275" t="s">
        <v>498</v>
      </c>
      <c r="C27" s="275"/>
      <c r="D27" s="275"/>
      <c r="E27" s="275"/>
      <c r="F27" s="31" t="s">
        <v>9</v>
      </c>
      <c r="G27" s="32">
        <v>3000</v>
      </c>
      <c r="H27" s="33">
        <v>0.00446</v>
      </c>
      <c r="I27" s="34">
        <v>30</v>
      </c>
      <c r="J27" s="32">
        <v>12</v>
      </c>
      <c r="K27" s="67">
        <f>SUM(G27*H27*I27*J27)</f>
        <v>4816.8</v>
      </c>
    </row>
    <row r="28" spans="1:11" ht="28.5" customHeight="1">
      <c r="A28" s="25">
        <v>14</v>
      </c>
      <c r="B28" s="12" t="s">
        <v>479</v>
      </c>
      <c r="C28" s="13"/>
      <c r="D28" s="13"/>
      <c r="E28" s="12"/>
      <c r="F28" s="31" t="s">
        <v>9</v>
      </c>
      <c r="G28" s="122">
        <v>6834</v>
      </c>
      <c r="H28" s="33">
        <v>0.00446</v>
      </c>
      <c r="I28" s="121">
        <v>30</v>
      </c>
      <c r="J28" s="121">
        <v>12</v>
      </c>
      <c r="K28" s="185">
        <f>SUM(G28*H28*I28*J28)</f>
        <v>10972.6704</v>
      </c>
    </row>
    <row r="29" spans="1:11" ht="23.25">
      <c r="A29" s="11"/>
      <c r="K29" s="2"/>
    </row>
    <row r="30" spans="1:11" ht="24" thickBot="1">
      <c r="A30" s="3"/>
      <c r="B30" s="4"/>
      <c r="C30" s="8"/>
      <c r="D30" s="277" t="s">
        <v>16</v>
      </c>
      <c r="E30" s="277"/>
      <c r="F30" s="277"/>
      <c r="G30" s="40"/>
      <c r="H30" s="41"/>
      <c r="I30" s="42"/>
      <c r="J30" s="40"/>
      <c r="K30" s="43">
        <f>SUM(K15:K29)</f>
        <v>88479.798</v>
      </c>
    </row>
    <row r="31" spans="1:11" ht="24" thickTop="1">
      <c r="A31" s="3"/>
      <c r="B31" s="4"/>
      <c r="C31" s="8"/>
      <c r="D31" s="93"/>
      <c r="E31" s="93"/>
      <c r="F31" s="93"/>
      <c r="G31" s="226"/>
      <c r="H31" s="90"/>
      <c r="I31" s="94"/>
      <c r="J31" s="226"/>
      <c r="K31" s="227"/>
    </row>
    <row r="32" ht="19.5" customHeight="1"/>
    <row r="33" spans="1:11" ht="23.25" hidden="1">
      <c r="A33" s="3"/>
      <c r="B33" s="4"/>
      <c r="C33" s="8"/>
      <c r="D33" s="8"/>
      <c r="E33" s="4"/>
      <c r="F33" s="9"/>
      <c r="G33" s="10"/>
      <c r="H33" s="4"/>
      <c r="I33" s="1"/>
      <c r="J33" s="5"/>
      <c r="K33" s="6"/>
    </row>
    <row r="34" spans="1:11" ht="23.25">
      <c r="A34" s="274" t="s">
        <v>17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</row>
    <row r="35" spans="1:11" ht="23.25">
      <c r="A35" s="11"/>
      <c r="B35" s="12"/>
      <c r="C35" s="13"/>
      <c r="D35" s="13"/>
      <c r="E35" s="12"/>
      <c r="F35" s="14"/>
      <c r="G35" s="15"/>
      <c r="H35" s="12"/>
      <c r="I35" s="16"/>
      <c r="J35" s="17"/>
      <c r="K35" s="18"/>
    </row>
    <row r="36" spans="1:11" ht="23.25">
      <c r="A36" s="11"/>
      <c r="B36" s="12" t="s">
        <v>18</v>
      </c>
      <c r="C36" s="13"/>
      <c r="D36" s="13"/>
      <c r="E36" s="12"/>
      <c r="F36" s="14"/>
      <c r="G36" s="15"/>
      <c r="H36" s="12"/>
      <c r="I36" s="16"/>
      <c r="J36" s="17"/>
      <c r="K36" s="18"/>
    </row>
    <row r="37" spans="1:11" ht="23.25">
      <c r="A37" s="11"/>
      <c r="B37" s="12" t="s">
        <v>19</v>
      </c>
      <c r="C37" s="13"/>
      <c r="D37" s="13"/>
      <c r="E37" s="12"/>
      <c r="F37" s="14"/>
      <c r="G37" s="15"/>
      <c r="H37" s="12"/>
      <c r="I37" s="16"/>
      <c r="J37" s="17"/>
      <c r="K37" s="18"/>
    </row>
    <row r="38" spans="1:11" ht="23.25">
      <c r="A38" s="11"/>
      <c r="B38" s="12"/>
      <c r="C38" s="13"/>
      <c r="D38" s="13"/>
      <c r="E38" s="12"/>
      <c r="F38" s="19"/>
      <c r="G38" s="20"/>
      <c r="H38" s="21"/>
      <c r="I38" s="22"/>
      <c r="J38" s="23"/>
      <c r="K38" s="24"/>
    </row>
    <row r="39" spans="1:11" ht="45" customHeight="1">
      <c r="A39" s="25"/>
      <c r="B39" s="26"/>
      <c r="C39" s="27"/>
      <c r="D39" s="27"/>
      <c r="E39" s="26"/>
      <c r="F39" s="54" t="s">
        <v>2</v>
      </c>
      <c r="G39" s="53" t="s">
        <v>3</v>
      </c>
      <c r="H39" s="54" t="s">
        <v>4</v>
      </c>
      <c r="I39" s="54" t="s">
        <v>5</v>
      </c>
      <c r="J39" s="53" t="s">
        <v>6</v>
      </c>
      <c r="K39" s="55" t="s">
        <v>7</v>
      </c>
    </row>
    <row r="40" spans="1:11" ht="23.25">
      <c r="A40" s="25">
        <v>1</v>
      </c>
      <c r="B40" s="271" t="s">
        <v>20</v>
      </c>
      <c r="C40" s="271"/>
      <c r="D40" s="271"/>
      <c r="E40" s="271"/>
      <c r="F40" s="31" t="s">
        <v>9</v>
      </c>
      <c r="G40" s="32">
        <v>8163</v>
      </c>
      <c r="H40" s="33">
        <v>0.00446</v>
      </c>
      <c r="I40" s="34">
        <v>15</v>
      </c>
      <c r="J40" s="32">
        <v>12</v>
      </c>
      <c r="K40" s="67">
        <f aca="true" t="shared" si="1" ref="K40:K45">SUM(G40*H40*I40*J40)</f>
        <v>6553.256400000001</v>
      </c>
    </row>
    <row r="41" spans="1:11" ht="45" customHeight="1">
      <c r="A41" s="25">
        <v>2</v>
      </c>
      <c r="B41" s="272" t="s">
        <v>21</v>
      </c>
      <c r="C41" s="272"/>
      <c r="D41" s="272"/>
      <c r="E41" s="272"/>
      <c r="F41" s="31" t="s">
        <v>9</v>
      </c>
      <c r="G41" s="32">
        <v>11850</v>
      </c>
      <c r="H41" s="33">
        <v>0.00446</v>
      </c>
      <c r="I41" s="34">
        <v>15</v>
      </c>
      <c r="J41" s="32">
        <v>12</v>
      </c>
      <c r="K41" s="67">
        <f t="shared" si="1"/>
        <v>9513.18</v>
      </c>
    </row>
    <row r="42" spans="1:11" ht="26.25" customHeight="1">
      <c r="A42" s="25">
        <v>3</v>
      </c>
      <c r="B42" s="272" t="s">
        <v>502</v>
      </c>
      <c r="C42" s="272"/>
      <c r="D42" s="272"/>
      <c r="E42" s="272"/>
      <c r="F42" s="31" t="s">
        <v>9</v>
      </c>
      <c r="G42" s="32">
        <v>4323</v>
      </c>
      <c r="H42" s="33">
        <v>0.00446</v>
      </c>
      <c r="I42" s="34">
        <v>15</v>
      </c>
      <c r="J42" s="32">
        <v>12</v>
      </c>
      <c r="K42" s="67">
        <f t="shared" si="1"/>
        <v>3470.5044000000003</v>
      </c>
    </row>
    <row r="43" spans="1:11" ht="48.75" customHeight="1">
      <c r="A43" s="25">
        <v>4</v>
      </c>
      <c r="B43" s="272" t="s">
        <v>503</v>
      </c>
      <c r="C43" s="272"/>
      <c r="D43" s="272"/>
      <c r="E43" s="272"/>
      <c r="F43" s="31" t="s">
        <v>9</v>
      </c>
      <c r="G43" s="32">
        <v>10693</v>
      </c>
      <c r="H43" s="33">
        <v>0.00446</v>
      </c>
      <c r="I43" s="34">
        <v>15</v>
      </c>
      <c r="J43" s="32">
        <v>12</v>
      </c>
      <c r="K43" s="67">
        <f t="shared" si="1"/>
        <v>8584.340400000001</v>
      </c>
    </row>
    <row r="44" spans="1:11" ht="72" customHeight="1">
      <c r="A44" s="25">
        <v>5</v>
      </c>
      <c r="B44" s="272" t="s">
        <v>531</v>
      </c>
      <c r="C44" s="272"/>
      <c r="D44" s="272"/>
      <c r="E44" s="272"/>
      <c r="F44" s="31" t="s">
        <v>9</v>
      </c>
      <c r="G44" s="32">
        <v>5300</v>
      </c>
      <c r="H44" s="33">
        <v>0.00446</v>
      </c>
      <c r="I44" s="34">
        <v>15</v>
      </c>
      <c r="J44" s="32">
        <v>12</v>
      </c>
      <c r="K44" s="67">
        <f t="shared" si="1"/>
        <v>4254.84</v>
      </c>
    </row>
    <row r="45" spans="1:11" ht="21" customHeight="1">
      <c r="A45" s="11">
        <v>6</v>
      </c>
      <c r="B45" s="12" t="s">
        <v>656</v>
      </c>
      <c r="C45" s="13"/>
      <c r="F45" s="31" t="s">
        <v>9</v>
      </c>
      <c r="G45" s="122">
        <v>1994</v>
      </c>
      <c r="H45" s="33">
        <v>0.00446</v>
      </c>
      <c r="I45" s="121">
        <v>30</v>
      </c>
      <c r="J45" s="121">
        <v>12</v>
      </c>
      <c r="K45" s="185">
        <f t="shared" si="1"/>
        <v>3201.5664000000006</v>
      </c>
    </row>
    <row r="46" spans="1:11" ht="30" customHeight="1" thickBot="1">
      <c r="A46" s="3"/>
      <c r="B46" s="4"/>
      <c r="C46" s="8"/>
      <c r="D46" s="277" t="s">
        <v>16</v>
      </c>
      <c r="E46" s="277"/>
      <c r="F46" s="277"/>
      <c r="G46" s="40">
        <f>SUM(G40:G44)</f>
        <v>40329</v>
      </c>
      <c r="H46" s="41"/>
      <c r="I46" s="42"/>
      <c r="J46" s="40"/>
      <c r="K46" s="89">
        <f>SUM(K40:K45)</f>
        <v>35577.687600000005</v>
      </c>
    </row>
    <row r="47" spans="1:11" ht="24" thickTop="1">
      <c r="A47" s="3"/>
      <c r="B47" s="4"/>
      <c r="C47" s="8"/>
      <c r="D47" s="9"/>
      <c r="E47" s="9"/>
      <c r="F47" s="9"/>
      <c r="G47" s="5"/>
      <c r="H47" s="4"/>
      <c r="I47" s="1"/>
      <c r="J47" s="5"/>
      <c r="K47" s="6"/>
    </row>
    <row r="48" spans="1:11" ht="23.25">
      <c r="A48" s="274" t="s">
        <v>22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</row>
    <row r="49" spans="1:11" ht="18" customHeight="1">
      <c r="A49" s="3"/>
      <c r="B49" s="4"/>
      <c r="C49" s="8"/>
      <c r="D49" s="8"/>
      <c r="E49" s="4"/>
      <c r="F49" s="9"/>
      <c r="G49" s="10"/>
      <c r="H49" s="4"/>
      <c r="I49" s="1"/>
      <c r="J49" s="5"/>
      <c r="K49" s="6"/>
    </row>
    <row r="50" spans="1:11" ht="30" customHeight="1">
      <c r="A50" s="11"/>
      <c r="B50" s="12" t="s">
        <v>23</v>
      </c>
      <c r="C50" s="13"/>
      <c r="D50" s="13"/>
      <c r="E50" s="12"/>
      <c r="F50" s="14"/>
      <c r="G50" s="15"/>
      <c r="H50" s="12"/>
      <c r="I50" s="16"/>
      <c r="J50" s="17"/>
      <c r="K50" s="18"/>
    </row>
    <row r="51" spans="1:11" ht="34.5" customHeight="1">
      <c r="A51" s="11"/>
      <c r="B51" s="12" t="s">
        <v>19</v>
      </c>
      <c r="C51" s="13"/>
      <c r="D51" s="13"/>
      <c r="E51" s="12"/>
      <c r="F51" s="14"/>
      <c r="G51" s="15"/>
      <c r="H51" s="12"/>
      <c r="I51" s="16"/>
      <c r="J51" s="17"/>
      <c r="K51" s="18"/>
    </row>
    <row r="52" spans="1:11" ht="23.25">
      <c r="A52" s="11"/>
      <c r="B52" s="12"/>
      <c r="C52" s="13"/>
      <c r="D52" s="13"/>
      <c r="E52" s="12"/>
      <c r="F52" s="19"/>
      <c r="G52" s="20"/>
      <c r="H52" s="21"/>
      <c r="I52" s="22"/>
      <c r="J52" s="23"/>
      <c r="K52" s="24"/>
    </row>
    <row r="53" spans="1:11" ht="23.25">
      <c r="A53" s="25"/>
      <c r="B53" s="26"/>
      <c r="C53" s="27"/>
      <c r="D53" s="27"/>
      <c r="E53" s="26"/>
      <c r="F53" s="28" t="s">
        <v>2</v>
      </c>
      <c r="G53" s="29" t="s">
        <v>3</v>
      </c>
      <c r="H53" s="28" t="s">
        <v>4</v>
      </c>
      <c r="I53" s="28" t="s">
        <v>5</v>
      </c>
      <c r="J53" s="29" t="s">
        <v>6</v>
      </c>
      <c r="K53" s="30" t="s">
        <v>7</v>
      </c>
    </row>
    <row r="54" spans="1:11" ht="23.25">
      <c r="A54" s="25">
        <v>1</v>
      </c>
      <c r="B54" s="271" t="s">
        <v>24</v>
      </c>
      <c r="C54" s="271"/>
      <c r="D54" s="271"/>
      <c r="E54" s="271"/>
      <c r="F54" s="31" t="s">
        <v>9</v>
      </c>
      <c r="G54" s="32">
        <v>3237</v>
      </c>
      <c r="H54" s="45">
        <v>0.003345</v>
      </c>
      <c r="I54" s="34">
        <v>15</v>
      </c>
      <c r="J54" s="32">
        <v>12</v>
      </c>
      <c r="K54" s="67">
        <f>G54*H54*I54*J54</f>
        <v>1948.9977</v>
      </c>
    </row>
    <row r="55" spans="1:11" ht="23.25">
      <c r="A55" s="25">
        <v>2</v>
      </c>
      <c r="B55" s="271" t="s">
        <v>25</v>
      </c>
      <c r="C55" s="271"/>
      <c r="D55" s="271"/>
      <c r="E55" s="271"/>
      <c r="F55" s="31" t="s">
        <v>9</v>
      </c>
      <c r="G55" s="32">
        <v>5121</v>
      </c>
      <c r="H55" s="45">
        <v>0.003345</v>
      </c>
      <c r="I55" s="34">
        <v>15</v>
      </c>
      <c r="J55" s="32">
        <v>12</v>
      </c>
      <c r="K55" s="67">
        <f aca="true" t="shared" si="2" ref="K55:K63">G55*H55*I55*J55</f>
        <v>3083.3540999999996</v>
      </c>
    </row>
    <row r="56" spans="1:11" ht="23.25">
      <c r="A56" s="25">
        <v>3</v>
      </c>
      <c r="B56" s="271" t="s">
        <v>455</v>
      </c>
      <c r="C56" s="271"/>
      <c r="D56" s="271"/>
      <c r="E56" s="271"/>
      <c r="F56" s="31" t="s">
        <v>9</v>
      </c>
      <c r="G56" s="32">
        <v>1178</v>
      </c>
      <c r="H56" s="45">
        <v>0.003345</v>
      </c>
      <c r="I56" s="34">
        <v>15</v>
      </c>
      <c r="J56" s="32">
        <v>12</v>
      </c>
      <c r="K56" s="67">
        <f t="shared" si="2"/>
        <v>709.2737999999999</v>
      </c>
    </row>
    <row r="57" spans="1:11" ht="23.25">
      <c r="A57" s="25">
        <v>4</v>
      </c>
      <c r="B57" s="279" t="s">
        <v>26</v>
      </c>
      <c r="C57" s="279"/>
      <c r="D57" s="279"/>
      <c r="E57" s="279"/>
      <c r="F57" s="31" t="s">
        <v>9</v>
      </c>
      <c r="G57" s="32">
        <v>3104</v>
      </c>
      <c r="H57" s="45">
        <v>0.003345</v>
      </c>
      <c r="I57" s="34">
        <v>15</v>
      </c>
      <c r="J57" s="32">
        <v>12</v>
      </c>
      <c r="K57" s="67">
        <f t="shared" si="2"/>
        <v>1868.9184</v>
      </c>
    </row>
    <row r="58" spans="1:11" ht="46.5" customHeight="1">
      <c r="A58" s="25">
        <v>5</v>
      </c>
      <c r="B58" s="275" t="s">
        <v>27</v>
      </c>
      <c r="C58" s="275"/>
      <c r="D58" s="275"/>
      <c r="E58" s="275"/>
      <c r="F58" s="31" t="s">
        <v>9</v>
      </c>
      <c r="G58" s="32">
        <v>4167</v>
      </c>
      <c r="H58" s="45">
        <v>0.003345</v>
      </c>
      <c r="I58" s="34">
        <v>15</v>
      </c>
      <c r="J58" s="32">
        <v>12</v>
      </c>
      <c r="K58" s="67">
        <f t="shared" si="2"/>
        <v>2508.9507</v>
      </c>
    </row>
    <row r="59" spans="1:11" ht="23.25">
      <c r="A59" s="46">
        <v>6</v>
      </c>
      <c r="B59" s="259" t="s">
        <v>497</v>
      </c>
      <c r="C59" s="259"/>
      <c r="D59" s="259"/>
      <c r="E59" s="259"/>
      <c r="F59" s="31" t="s">
        <v>9</v>
      </c>
      <c r="G59" s="47">
        <v>315</v>
      </c>
      <c r="H59" s="45">
        <v>0.003345</v>
      </c>
      <c r="I59" s="48">
        <v>15</v>
      </c>
      <c r="J59" s="47">
        <v>12</v>
      </c>
      <c r="K59" s="67">
        <f t="shared" si="2"/>
        <v>189.6615</v>
      </c>
    </row>
    <row r="60" spans="1:11" ht="23.25">
      <c r="A60" s="25">
        <v>7</v>
      </c>
      <c r="B60" s="271" t="s">
        <v>28</v>
      </c>
      <c r="C60" s="271"/>
      <c r="D60" s="271"/>
      <c r="E60" s="271"/>
      <c r="F60" s="31" t="s">
        <v>9</v>
      </c>
      <c r="G60" s="32">
        <v>5428</v>
      </c>
      <c r="H60" s="45">
        <v>0.003345</v>
      </c>
      <c r="I60" s="34">
        <v>15</v>
      </c>
      <c r="J60" s="32">
        <v>12</v>
      </c>
      <c r="K60" s="67">
        <f t="shared" si="2"/>
        <v>3268.1988</v>
      </c>
    </row>
    <row r="61" spans="1:11" ht="23.25">
      <c r="A61" s="25">
        <v>8</v>
      </c>
      <c r="B61" s="271" t="s">
        <v>29</v>
      </c>
      <c r="C61" s="271"/>
      <c r="D61" s="271"/>
      <c r="E61" s="271"/>
      <c r="F61" s="31" t="s">
        <v>9</v>
      </c>
      <c r="G61" s="32">
        <v>4439</v>
      </c>
      <c r="H61" s="45">
        <v>0.003345</v>
      </c>
      <c r="I61" s="34">
        <v>15</v>
      </c>
      <c r="J61" s="32">
        <v>12</v>
      </c>
      <c r="K61" s="67">
        <f t="shared" si="2"/>
        <v>2672.7219</v>
      </c>
    </row>
    <row r="62" spans="1:11" ht="23.25">
      <c r="A62" s="25">
        <v>9</v>
      </c>
      <c r="B62" s="272" t="s">
        <v>641</v>
      </c>
      <c r="C62" s="272"/>
      <c r="D62" s="272"/>
      <c r="E62" s="272"/>
      <c r="F62" s="31" t="s">
        <v>9</v>
      </c>
      <c r="G62" s="32">
        <v>8035</v>
      </c>
      <c r="H62" s="45">
        <v>0.003345</v>
      </c>
      <c r="I62" s="34">
        <v>15</v>
      </c>
      <c r="J62" s="32">
        <v>12</v>
      </c>
      <c r="K62" s="67">
        <f t="shared" si="2"/>
        <v>4837.8735</v>
      </c>
    </row>
    <row r="63" spans="1:11" ht="23.25" customHeight="1">
      <c r="A63" s="25">
        <v>10</v>
      </c>
      <c r="B63" s="271" t="s">
        <v>479</v>
      </c>
      <c r="C63" s="271"/>
      <c r="D63" s="271"/>
      <c r="E63" s="271"/>
      <c r="F63" s="31" t="s">
        <v>9</v>
      </c>
      <c r="G63" s="16">
        <v>517</v>
      </c>
      <c r="H63" s="45">
        <v>0.003345</v>
      </c>
      <c r="I63" s="34">
        <v>15</v>
      </c>
      <c r="J63" s="32">
        <v>12</v>
      </c>
      <c r="K63" s="67">
        <f t="shared" si="2"/>
        <v>311.2857</v>
      </c>
    </row>
    <row r="64" spans="1:11" ht="33.75" customHeight="1" thickBot="1">
      <c r="A64" s="3"/>
      <c r="B64" s="4"/>
      <c r="C64" s="8"/>
      <c r="D64" s="277" t="s">
        <v>16</v>
      </c>
      <c r="E64" s="277"/>
      <c r="F64" s="277"/>
      <c r="G64" s="40">
        <f>SUM(G54:G63)</f>
        <v>35541</v>
      </c>
      <c r="H64" s="41"/>
      <c r="I64" s="42"/>
      <c r="J64" s="40"/>
      <c r="K64" s="89">
        <f>SUM(K54:K63)</f>
        <v>21399.236100000002</v>
      </c>
    </row>
    <row r="65" spans="1:11" ht="24" thickTop="1">
      <c r="A65" s="3"/>
      <c r="B65" s="4"/>
      <c r="C65" s="8"/>
      <c r="D65" s="93"/>
      <c r="E65" s="93"/>
      <c r="F65" s="93"/>
      <c r="G65" s="226"/>
      <c r="H65" s="90"/>
      <c r="I65" s="94"/>
      <c r="J65" s="226"/>
      <c r="K65" s="91"/>
    </row>
    <row r="66" spans="1:11" ht="23.25">
      <c r="A66" s="274" t="s">
        <v>30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</row>
    <row r="67" spans="1:11" ht="23.25">
      <c r="A67" s="11"/>
      <c r="B67" s="12"/>
      <c r="C67" s="13"/>
      <c r="D67" s="13"/>
      <c r="E67" s="12"/>
      <c r="F67" s="14"/>
      <c r="G67" s="15"/>
      <c r="H67" s="12"/>
      <c r="I67" s="16"/>
      <c r="J67" s="17"/>
      <c r="K67" s="18"/>
    </row>
    <row r="68" spans="1:11" ht="23.25">
      <c r="A68" s="11"/>
      <c r="B68" s="12" t="s">
        <v>31</v>
      </c>
      <c r="C68" s="13"/>
      <c r="D68" s="13"/>
      <c r="E68" s="12"/>
      <c r="F68" s="14"/>
      <c r="G68" s="15"/>
      <c r="H68" s="12"/>
      <c r="I68" s="22"/>
      <c r="J68" s="17"/>
      <c r="K68" s="18"/>
    </row>
    <row r="69" spans="1:11" ht="23.25" customHeight="1">
      <c r="A69" s="11"/>
      <c r="B69" s="12" t="s">
        <v>19</v>
      </c>
      <c r="C69" s="13"/>
      <c r="D69" s="13"/>
      <c r="E69" s="12"/>
      <c r="F69" s="14"/>
      <c r="G69" s="15"/>
      <c r="H69" s="12"/>
      <c r="I69" s="16"/>
      <c r="J69" s="17"/>
      <c r="K69" s="18"/>
    </row>
    <row r="70" spans="1:11" ht="8.25" customHeight="1">
      <c r="A70" s="11"/>
      <c r="B70" s="12"/>
      <c r="C70" s="13"/>
      <c r="D70" s="13"/>
      <c r="E70" s="12"/>
      <c r="F70" s="19"/>
      <c r="G70" s="20"/>
      <c r="H70" s="21"/>
      <c r="I70" s="22"/>
      <c r="J70" s="23"/>
      <c r="K70" s="24"/>
    </row>
    <row r="71" spans="1:11" ht="32.25" customHeight="1">
      <c r="A71" s="25"/>
      <c r="B71" s="26"/>
      <c r="C71" s="27"/>
      <c r="D71" s="27"/>
      <c r="E71" s="26"/>
      <c r="F71" s="54" t="s">
        <v>2</v>
      </c>
      <c r="G71" s="53" t="s">
        <v>3</v>
      </c>
      <c r="H71" s="54" t="s">
        <v>4</v>
      </c>
      <c r="I71" s="54" t="s">
        <v>5</v>
      </c>
      <c r="J71" s="53" t="s">
        <v>6</v>
      </c>
      <c r="K71" s="55" t="s">
        <v>7</v>
      </c>
    </row>
    <row r="72" spans="1:11" ht="24.75" customHeight="1">
      <c r="A72" s="25">
        <v>1</v>
      </c>
      <c r="B72" s="271" t="s">
        <v>32</v>
      </c>
      <c r="C72" s="271"/>
      <c r="D72" s="271"/>
      <c r="E72" s="271"/>
      <c r="F72" s="31" t="s">
        <v>9</v>
      </c>
      <c r="G72" s="32">
        <v>3672</v>
      </c>
      <c r="H72" s="45">
        <v>0.003345</v>
      </c>
      <c r="I72" s="34">
        <v>8</v>
      </c>
      <c r="J72" s="32">
        <v>12</v>
      </c>
      <c r="K72" s="67">
        <f aca="true" t="shared" si="3" ref="K72:K79">SUM(G72*H72*I72*J72)</f>
        <v>1179.15264</v>
      </c>
    </row>
    <row r="73" spans="1:11" ht="43.5" customHeight="1">
      <c r="A73" s="25">
        <v>2</v>
      </c>
      <c r="B73" s="275" t="s">
        <v>33</v>
      </c>
      <c r="C73" s="275"/>
      <c r="D73" s="275"/>
      <c r="E73" s="275"/>
      <c r="F73" s="31" t="s">
        <v>9</v>
      </c>
      <c r="G73" s="32">
        <v>3280</v>
      </c>
      <c r="H73" s="45">
        <v>0.003345</v>
      </c>
      <c r="I73" s="34">
        <v>8</v>
      </c>
      <c r="J73" s="32">
        <v>12</v>
      </c>
      <c r="K73" s="67">
        <f t="shared" si="3"/>
        <v>1053.2736</v>
      </c>
    </row>
    <row r="74" spans="1:11" ht="21.75" customHeight="1">
      <c r="A74" s="25">
        <v>3</v>
      </c>
      <c r="B74" s="271" t="s">
        <v>34</v>
      </c>
      <c r="C74" s="271"/>
      <c r="D74" s="271"/>
      <c r="E74" s="271"/>
      <c r="F74" s="31" t="s">
        <v>9</v>
      </c>
      <c r="G74" s="32">
        <v>5415</v>
      </c>
      <c r="H74" s="45">
        <v>0.003345</v>
      </c>
      <c r="I74" s="34">
        <v>8</v>
      </c>
      <c r="J74" s="32">
        <v>12</v>
      </c>
      <c r="K74" s="67">
        <f t="shared" si="3"/>
        <v>1738.8647999999998</v>
      </c>
    </row>
    <row r="75" spans="1:11" ht="48" customHeight="1">
      <c r="A75" s="25">
        <v>4</v>
      </c>
      <c r="B75" s="275" t="s">
        <v>35</v>
      </c>
      <c r="C75" s="275"/>
      <c r="D75" s="275"/>
      <c r="E75" s="275"/>
      <c r="F75" s="31" t="s">
        <v>9</v>
      </c>
      <c r="G75" s="32">
        <v>5214</v>
      </c>
      <c r="H75" s="45">
        <v>0.003345</v>
      </c>
      <c r="I75" s="34">
        <v>8</v>
      </c>
      <c r="J75" s="32">
        <v>12</v>
      </c>
      <c r="K75" s="67">
        <f t="shared" si="3"/>
        <v>1674.3196799999998</v>
      </c>
    </row>
    <row r="76" spans="1:11" ht="29.25" customHeight="1">
      <c r="A76" s="25">
        <v>5</v>
      </c>
      <c r="B76" s="271" t="s">
        <v>36</v>
      </c>
      <c r="C76" s="271"/>
      <c r="D76" s="271"/>
      <c r="E76" s="271"/>
      <c r="F76" s="31" t="s">
        <v>9</v>
      </c>
      <c r="G76" s="32">
        <v>3039</v>
      </c>
      <c r="H76" s="45">
        <v>0.003345</v>
      </c>
      <c r="I76" s="34">
        <v>8</v>
      </c>
      <c r="J76" s="32">
        <v>12</v>
      </c>
      <c r="K76" s="67">
        <f t="shared" si="3"/>
        <v>975.8836799999999</v>
      </c>
    </row>
    <row r="77" spans="1:11" ht="21.75" customHeight="1">
      <c r="A77" s="25">
        <v>6</v>
      </c>
      <c r="B77" s="271" t="s">
        <v>37</v>
      </c>
      <c r="C77" s="271"/>
      <c r="D77" s="271"/>
      <c r="E77" s="271"/>
      <c r="F77" s="31" t="s">
        <v>9</v>
      </c>
      <c r="G77" s="32">
        <v>910</v>
      </c>
      <c r="H77" s="45">
        <v>0.003345</v>
      </c>
      <c r="I77" s="34">
        <v>8</v>
      </c>
      <c r="J77" s="32">
        <v>12</v>
      </c>
      <c r="K77" s="67">
        <f t="shared" si="3"/>
        <v>292.2192</v>
      </c>
    </row>
    <row r="78" spans="1:11" ht="39" customHeight="1">
      <c r="A78" s="46">
        <v>7</v>
      </c>
      <c r="B78" s="280" t="s">
        <v>38</v>
      </c>
      <c r="C78" s="280"/>
      <c r="D78" s="280"/>
      <c r="E78" s="280"/>
      <c r="F78" s="31" t="s">
        <v>9</v>
      </c>
      <c r="G78" s="47">
        <v>15338</v>
      </c>
      <c r="H78" s="45">
        <v>0.003345</v>
      </c>
      <c r="I78" s="48">
        <v>8</v>
      </c>
      <c r="J78" s="47">
        <v>12</v>
      </c>
      <c r="K78" s="186">
        <f t="shared" si="3"/>
        <v>4925.33856</v>
      </c>
    </row>
    <row r="79" spans="1:11" ht="45" customHeight="1">
      <c r="A79" s="25">
        <v>8</v>
      </c>
      <c r="B79" s="275" t="s">
        <v>39</v>
      </c>
      <c r="C79" s="275"/>
      <c r="D79" s="275"/>
      <c r="E79" s="275"/>
      <c r="F79" s="31" t="s">
        <v>9</v>
      </c>
      <c r="G79" s="32">
        <v>2951</v>
      </c>
      <c r="H79" s="45">
        <v>0.003345</v>
      </c>
      <c r="I79" s="34">
        <v>8</v>
      </c>
      <c r="J79" s="32">
        <v>12</v>
      </c>
      <c r="K79" s="67">
        <f t="shared" si="3"/>
        <v>947.62512</v>
      </c>
    </row>
    <row r="80" spans="1:11" ht="25.5" customHeight="1" thickBot="1">
      <c r="A80" s="11"/>
      <c r="B80" s="12"/>
      <c r="C80" s="13"/>
      <c r="D80" s="277" t="s">
        <v>16</v>
      </c>
      <c r="E80" s="277"/>
      <c r="F80" s="277"/>
      <c r="G80" s="40">
        <f>SUM(G72:G79)</f>
        <v>39819</v>
      </c>
      <c r="H80" s="41"/>
      <c r="I80" s="42"/>
      <c r="J80" s="40"/>
      <c r="K80" s="43">
        <f>SUM(K72:K79)</f>
        <v>12786.67728</v>
      </c>
    </row>
    <row r="81" spans="1:3" ht="3.75" customHeight="1" thickTop="1">
      <c r="A81" s="3"/>
      <c r="B81" s="4"/>
      <c r="C81" s="8"/>
    </row>
    <row r="82" spans="1:3" ht="3.75" customHeight="1">
      <c r="A82" s="3"/>
      <c r="B82" s="4"/>
      <c r="C82" s="8"/>
    </row>
    <row r="83" spans="1:11" ht="23.25">
      <c r="A83" s="3"/>
      <c r="B83" s="4"/>
      <c r="C83" s="8"/>
      <c r="D83" s="9"/>
      <c r="E83" s="9"/>
      <c r="F83" s="9"/>
      <c r="G83" s="5"/>
      <c r="H83" s="4"/>
      <c r="I83" s="1"/>
      <c r="J83" s="5"/>
      <c r="K83" s="6"/>
    </row>
    <row r="84" spans="1:11" ht="23.25">
      <c r="A84" s="274" t="s">
        <v>533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</row>
    <row r="85" spans="1:11" ht="23.25">
      <c r="A85" s="72"/>
      <c r="B85" s="1"/>
      <c r="C85" s="1"/>
      <c r="D85" s="1"/>
      <c r="E85" s="1"/>
      <c r="F85" s="1"/>
      <c r="G85" s="1"/>
      <c r="H85" s="1"/>
      <c r="I85" s="22"/>
      <c r="J85" s="1"/>
      <c r="K85" s="64"/>
    </row>
    <row r="86" spans="1:11" ht="23.25">
      <c r="A86" s="11"/>
      <c r="B86" s="4"/>
      <c r="C86" s="8"/>
      <c r="D86" s="8"/>
      <c r="E86" s="4"/>
      <c r="F86" s="9"/>
      <c r="G86" s="23"/>
      <c r="H86" s="21"/>
      <c r="I86" s="22"/>
      <c r="J86" s="70"/>
      <c r="K86" s="71"/>
    </row>
    <row r="87" spans="1:11" ht="31.5">
      <c r="A87" s="73"/>
      <c r="B87" s="26"/>
      <c r="C87" s="26"/>
      <c r="D87" s="26"/>
      <c r="E87" s="26"/>
      <c r="F87" s="26"/>
      <c r="G87" s="53" t="s">
        <v>2</v>
      </c>
      <c r="H87" s="54" t="s">
        <v>48</v>
      </c>
      <c r="I87" s="54" t="s">
        <v>49</v>
      </c>
      <c r="J87" s="55" t="s">
        <v>4</v>
      </c>
      <c r="K87" s="55" t="s">
        <v>7</v>
      </c>
    </row>
    <row r="88" spans="1:11" ht="23.25">
      <c r="A88" s="73">
        <v>1</v>
      </c>
      <c r="B88" s="275" t="s">
        <v>649</v>
      </c>
      <c r="C88" s="275"/>
      <c r="D88" s="275"/>
      <c r="E88" s="275"/>
      <c r="F88" s="275"/>
      <c r="G88" s="48" t="s">
        <v>9</v>
      </c>
      <c r="H88" s="34">
        <v>24000</v>
      </c>
      <c r="I88" s="34">
        <v>5</v>
      </c>
      <c r="J88" s="48">
        <v>0.05</v>
      </c>
      <c r="K88" s="67">
        <f>H88*J88*I88</f>
        <v>6000</v>
      </c>
    </row>
    <row r="89" spans="1:11" ht="39.75" customHeight="1">
      <c r="A89" s="73">
        <v>2</v>
      </c>
      <c r="B89" s="275" t="s">
        <v>70</v>
      </c>
      <c r="C89" s="275"/>
      <c r="D89" s="275"/>
      <c r="E89" s="275"/>
      <c r="F89" s="275"/>
      <c r="G89" s="48" t="s">
        <v>9</v>
      </c>
      <c r="H89" s="34">
        <v>48302</v>
      </c>
      <c r="I89" s="34">
        <v>5</v>
      </c>
      <c r="J89" s="48">
        <v>0.05</v>
      </c>
      <c r="K89" s="67">
        <f>H89*J89*I89</f>
        <v>12075.5</v>
      </c>
    </row>
    <row r="90" spans="1:11" ht="69" customHeight="1">
      <c r="A90" s="73">
        <v>3</v>
      </c>
      <c r="B90" s="282" t="s">
        <v>667</v>
      </c>
      <c r="C90" s="283"/>
      <c r="D90" s="283"/>
      <c r="E90" s="283"/>
      <c r="F90" s="283"/>
      <c r="G90" s="34" t="s">
        <v>57</v>
      </c>
      <c r="H90" s="34">
        <v>12400</v>
      </c>
      <c r="I90" s="34">
        <v>4</v>
      </c>
      <c r="J90" s="34">
        <v>0.07</v>
      </c>
      <c r="K90" s="67">
        <f>H90*J90*I90</f>
        <v>3472.0000000000005</v>
      </c>
    </row>
    <row r="91" spans="1:11" ht="49.5" customHeight="1">
      <c r="A91" s="73">
        <v>4</v>
      </c>
      <c r="B91" s="275" t="s">
        <v>71</v>
      </c>
      <c r="C91" s="275"/>
      <c r="D91" s="275"/>
      <c r="E91" s="275"/>
      <c r="F91" s="275"/>
      <c r="G91" s="34" t="s">
        <v>72</v>
      </c>
      <c r="H91" s="34">
        <v>9</v>
      </c>
      <c r="I91" s="34">
        <v>12</v>
      </c>
      <c r="J91" s="34">
        <v>50</v>
      </c>
      <c r="K91" s="67">
        <f>H91*I91*J91</f>
        <v>5400</v>
      </c>
    </row>
    <row r="92" spans="1:11" ht="45" customHeight="1">
      <c r="A92" s="73">
        <v>5</v>
      </c>
      <c r="B92" s="275" t="s">
        <v>73</v>
      </c>
      <c r="C92" s="275"/>
      <c r="D92" s="275"/>
      <c r="E92" s="275"/>
      <c r="F92" s="275"/>
      <c r="G92" s="34" t="s">
        <v>72</v>
      </c>
      <c r="H92" s="48">
        <v>15</v>
      </c>
      <c r="I92" s="48">
        <v>12</v>
      </c>
      <c r="J92" s="48">
        <v>50</v>
      </c>
      <c r="K92" s="67">
        <f>H92*I92*J92</f>
        <v>9000</v>
      </c>
    </row>
    <row r="93" spans="2:11" ht="24" customHeight="1" thickBot="1">
      <c r="B93" s="12"/>
      <c r="D93" s="277" t="s">
        <v>16</v>
      </c>
      <c r="E93" s="277"/>
      <c r="F93" s="277"/>
      <c r="G93" s="68"/>
      <c r="H93" s="68"/>
      <c r="I93" s="68"/>
      <c r="J93" s="68"/>
      <c r="K93" s="187">
        <f>SUM(K88:K92)</f>
        <v>35947.5</v>
      </c>
    </row>
    <row r="94" spans="1:11" ht="24" thickTop="1">
      <c r="A94" s="274" t="s">
        <v>40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</row>
    <row r="95" spans="1:11" ht="23.25">
      <c r="A95" s="3"/>
      <c r="B95" s="4"/>
      <c r="C95" s="8"/>
      <c r="D95" s="49"/>
      <c r="E95" s="8"/>
      <c r="F95" s="4"/>
      <c r="G95" s="10"/>
      <c r="H95" s="4"/>
      <c r="I95" s="4"/>
      <c r="J95" s="5"/>
      <c r="K95" s="6"/>
    </row>
    <row r="96" spans="1:11" ht="23.25">
      <c r="A96" s="50"/>
      <c r="B96" s="51" t="s">
        <v>662</v>
      </c>
      <c r="C96" s="4" t="s">
        <v>41</v>
      </c>
      <c r="D96" s="8"/>
      <c r="E96" s="8"/>
      <c r="F96" s="4" t="s">
        <v>42</v>
      </c>
      <c r="G96" s="10"/>
      <c r="H96" s="4"/>
      <c r="I96" s="1"/>
      <c r="K96" s="6">
        <f>K30</f>
        <v>88479.798</v>
      </c>
    </row>
    <row r="97" spans="1:11" ht="23.25">
      <c r="A97" s="50"/>
      <c r="B97" s="51" t="s">
        <v>43</v>
      </c>
      <c r="C97" s="4" t="s">
        <v>41</v>
      </c>
      <c r="D97" s="8"/>
      <c r="E97" s="8"/>
      <c r="F97" s="4" t="s">
        <v>44</v>
      </c>
      <c r="G97" s="10"/>
      <c r="H97" s="4"/>
      <c r="I97" s="1"/>
      <c r="K97" s="6">
        <f>K46</f>
        <v>35577.687600000005</v>
      </c>
    </row>
    <row r="98" spans="1:11" ht="23.25">
      <c r="A98" s="50"/>
      <c r="B98" s="51" t="s">
        <v>45</v>
      </c>
      <c r="C98" s="4" t="s">
        <v>46</v>
      </c>
      <c r="D98" s="8"/>
      <c r="E98" s="8"/>
      <c r="F98" s="4" t="s">
        <v>42</v>
      </c>
      <c r="G98" s="10"/>
      <c r="H98" s="4"/>
      <c r="I98" s="1"/>
      <c r="K98" s="6">
        <f>K64</f>
        <v>21399.236100000002</v>
      </c>
    </row>
    <row r="99" spans="1:11" ht="23.25">
      <c r="A99" s="50"/>
      <c r="B99" s="51" t="s">
        <v>47</v>
      </c>
      <c r="C99" s="4" t="s">
        <v>46</v>
      </c>
      <c r="D99" s="8"/>
      <c r="E99" s="8"/>
      <c r="F99" s="4" t="s">
        <v>44</v>
      </c>
      <c r="G99" s="10"/>
      <c r="H99" s="4"/>
      <c r="I99" s="1"/>
      <c r="K99" s="6">
        <f>K80</f>
        <v>12786.67728</v>
      </c>
    </row>
    <row r="100" spans="1:11" ht="23.25">
      <c r="A100" s="50"/>
      <c r="B100" s="247" t="s">
        <v>661</v>
      </c>
      <c r="C100" s="4" t="s">
        <v>534</v>
      </c>
      <c r="D100" s="8"/>
      <c r="E100" s="8"/>
      <c r="F100" s="4"/>
      <c r="G100" s="10"/>
      <c r="H100" s="4"/>
      <c r="I100" s="1"/>
      <c r="K100" s="6">
        <f>K93</f>
        <v>35947.5</v>
      </c>
    </row>
    <row r="101" spans="1:11" ht="27" thickBot="1">
      <c r="A101" s="179"/>
      <c r="B101" s="130"/>
      <c r="C101" s="180"/>
      <c r="D101" s="260" t="s">
        <v>16</v>
      </c>
      <c r="E101" s="180"/>
      <c r="F101" s="181"/>
      <c r="G101" s="182"/>
      <c r="H101" s="180"/>
      <c r="I101" s="183"/>
      <c r="J101" s="184"/>
      <c r="K101" s="262">
        <f>SUM(K96:K100)</f>
        <v>194190.89898</v>
      </c>
    </row>
    <row r="102" spans="1:11" ht="24" thickTop="1">
      <c r="A102" s="179"/>
      <c r="B102" s="130"/>
      <c r="C102" s="190"/>
      <c r="D102" s="195"/>
      <c r="E102" s="190"/>
      <c r="F102" s="191"/>
      <c r="G102" s="192"/>
      <c r="H102" s="190"/>
      <c r="I102" s="193"/>
      <c r="J102" s="194"/>
      <c r="K102" s="196"/>
    </row>
    <row r="103" spans="1:11" ht="23.25">
      <c r="A103" s="284" t="s">
        <v>456</v>
      </c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</row>
    <row r="104" spans="1:11" ht="23.25">
      <c r="A104" s="7" t="s">
        <v>458</v>
      </c>
      <c r="B104" s="248"/>
      <c r="C104" s="285" t="s">
        <v>457</v>
      </c>
      <c r="D104" s="285"/>
      <c r="E104" s="285"/>
      <c r="F104" s="285"/>
      <c r="G104" s="285"/>
      <c r="H104" s="285"/>
      <c r="I104" s="285"/>
      <c r="J104" s="285"/>
      <c r="K104" s="7"/>
    </row>
    <row r="105" spans="1:11" ht="15" customHeight="1">
      <c r="A105" s="7"/>
      <c r="B105" s="7"/>
      <c r="I105" s="7"/>
      <c r="J105" s="7"/>
      <c r="K105" s="7"/>
    </row>
    <row r="106" spans="1:11" ht="23.25">
      <c r="A106" s="288" t="s">
        <v>540</v>
      </c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6.5" customHeight="1">
      <c r="A108" s="25"/>
      <c r="B108" s="26"/>
      <c r="C108" s="27"/>
      <c r="D108" s="27"/>
      <c r="E108" s="26"/>
      <c r="F108" s="52"/>
      <c r="G108" s="53" t="s">
        <v>2</v>
      </c>
      <c r="H108" s="54" t="s">
        <v>48</v>
      </c>
      <c r="I108" s="54" t="s">
        <v>49</v>
      </c>
      <c r="J108" s="55" t="s">
        <v>4</v>
      </c>
      <c r="K108" s="55" t="s">
        <v>7</v>
      </c>
    </row>
    <row r="109" spans="1:11" ht="45.75" customHeight="1">
      <c r="A109" s="25">
        <v>1</v>
      </c>
      <c r="B109" s="286" t="s">
        <v>50</v>
      </c>
      <c r="C109" s="286"/>
      <c r="D109" s="286"/>
      <c r="E109" s="286"/>
      <c r="F109" s="286"/>
      <c r="G109" s="31" t="s">
        <v>9</v>
      </c>
      <c r="H109" s="32">
        <v>42000</v>
      </c>
      <c r="I109" s="48">
        <v>6</v>
      </c>
      <c r="J109" s="56">
        <v>0.01488</v>
      </c>
      <c r="K109" s="67">
        <f>SUM(H109*I109*J109)</f>
        <v>3749.76</v>
      </c>
    </row>
    <row r="110" spans="1:11" ht="70.5" customHeight="1">
      <c r="A110" s="25">
        <v>2</v>
      </c>
      <c r="B110" s="287" t="s">
        <v>51</v>
      </c>
      <c r="C110" s="287"/>
      <c r="D110" s="287"/>
      <c r="E110" s="287"/>
      <c r="F110" s="287"/>
      <c r="G110" s="31" t="s">
        <v>9</v>
      </c>
      <c r="H110" s="32">
        <v>42000</v>
      </c>
      <c r="I110" s="48">
        <v>12</v>
      </c>
      <c r="J110" s="57">
        <v>0.004874</v>
      </c>
      <c r="K110" s="67">
        <f>SUM(H110*I110*J110)</f>
        <v>2456.496</v>
      </c>
    </row>
    <row r="111" spans="1:11" ht="43.5" customHeight="1">
      <c r="A111" s="25">
        <v>3</v>
      </c>
      <c r="B111" s="287" t="s">
        <v>52</v>
      </c>
      <c r="C111" s="287"/>
      <c r="D111" s="287"/>
      <c r="E111" s="287"/>
      <c r="F111" s="287"/>
      <c r="G111" s="31" t="s">
        <v>9</v>
      </c>
      <c r="H111" s="32">
        <v>15000</v>
      </c>
      <c r="I111" s="34">
        <v>5</v>
      </c>
      <c r="J111" s="58">
        <v>0.06</v>
      </c>
      <c r="K111" s="67">
        <f>SUM(H111*I111*J111)</f>
        <v>4500</v>
      </c>
    </row>
    <row r="112" spans="1:11" ht="65.25" customHeight="1">
      <c r="A112" s="25">
        <v>4</v>
      </c>
      <c r="B112" s="287" t="s">
        <v>53</v>
      </c>
      <c r="C112" s="287"/>
      <c r="D112" s="287"/>
      <c r="E112" s="287"/>
      <c r="F112" s="287"/>
      <c r="G112" s="59" t="s">
        <v>54</v>
      </c>
      <c r="H112" s="32">
        <v>30</v>
      </c>
      <c r="I112" s="34">
        <v>1</v>
      </c>
      <c r="J112" s="35">
        <v>18.74</v>
      </c>
      <c r="K112" s="67">
        <f>SUM(H112*J112)</f>
        <v>562.1999999999999</v>
      </c>
    </row>
    <row r="113" spans="1:11" ht="63.75" customHeight="1">
      <c r="A113" s="25">
        <v>5</v>
      </c>
      <c r="B113" s="287" t="s">
        <v>55</v>
      </c>
      <c r="C113" s="287"/>
      <c r="D113" s="287"/>
      <c r="E113" s="287"/>
      <c r="F113" s="287"/>
      <c r="G113" s="59" t="s">
        <v>54</v>
      </c>
      <c r="H113" s="32">
        <v>18</v>
      </c>
      <c r="I113" s="34">
        <v>1</v>
      </c>
      <c r="J113" s="35">
        <v>59.52</v>
      </c>
      <c r="K113" s="67">
        <f>SUM(H113*J113)</f>
        <v>1071.3600000000001</v>
      </c>
    </row>
    <row r="114" spans="1:11" ht="62.25" customHeight="1">
      <c r="A114" s="25">
        <v>6</v>
      </c>
      <c r="B114" s="281" t="s">
        <v>56</v>
      </c>
      <c r="C114" s="281"/>
      <c r="D114" s="281"/>
      <c r="E114" s="281"/>
      <c r="F114" s="281"/>
      <c r="G114" s="59" t="s">
        <v>57</v>
      </c>
      <c r="H114" s="32">
        <v>3544</v>
      </c>
      <c r="I114" s="34">
        <v>5</v>
      </c>
      <c r="J114" s="35">
        <v>0.14</v>
      </c>
      <c r="K114" s="67">
        <f>SUM(H114*I114*J114)</f>
        <v>2480.8</v>
      </c>
    </row>
    <row r="115" spans="1:11" ht="67.5" customHeight="1">
      <c r="A115" s="25">
        <v>7</v>
      </c>
      <c r="B115" s="287" t="s">
        <v>58</v>
      </c>
      <c r="C115" s="287"/>
      <c r="D115" s="287"/>
      <c r="E115" s="287"/>
      <c r="F115" s="287"/>
      <c r="G115" s="59" t="s">
        <v>57</v>
      </c>
      <c r="H115" s="32">
        <v>78</v>
      </c>
      <c r="I115" s="34">
        <v>1</v>
      </c>
      <c r="J115" s="35">
        <v>0.3</v>
      </c>
      <c r="K115" s="67">
        <f>SUM(H115*J115)</f>
        <v>23.4</v>
      </c>
    </row>
    <row r="116" spans="1:11" ht="45" customHeight="1">
      <c r="A116" s="25">
        <v>8</v>
      </c>
      <c r="B116" s="287" t="s">
        <v>459</v>
      </c>
      <c r="C116" s="287"/>
      <c r="D116" s="287"/>
      <c r="E116" s="287"/>
      <c r="F116" s="287"/>
      <c r="G116" s="59" t="s">
        <v>57</v>
      </c>
      <c r="H116" s="32">
        <v>100</v>
      </c>
      <c r="I116" s="34">
        <v>1</v>
      </c>
      <c r="J116" s="35">
        <v>8.93</v>
      </c>
      <c r="K116" s="67">
        <f>SUM(H116*J116)</f>
        <v>893</v>
      </c>
    </row>
    <row r="117" spans="1:11" ht="28.5" customHeight="1">
      <c r="A117" s="25">
        <v>9</v>
      </c>
      <c r="B117" s="271" t="s">
        <v>59</v>
      </c>
      <c r="C117" s="271"/>
      <c r="D117" s="271"/>
      <c r="E117" s="271"/>
      <c r="F117" s="271"/>
      <c r="G117" s="59" t="s">
        <v>57</v>
      </c>
      <c r="H117" s="34">
        <v>20</v>
      </c>
      <c r="I117" s="34">
        <v>1</v>
      </c>
      <c r="J117" s="35">
        <v>16.37</v>
      </c>
      <c r="K117" s="67">
        <f>SUM(H117*J117)</f>
        <v>327.40000000000003</v>
      </c>
    </row>
    <row r="118" spans="1:11" ht="24" thickBot="1">
      <c r="A118" s="11"/>
      <c r="B118" s="12"/>
      <c r="C118" s="13"/>
      <c r="D118" s="60"/>
      <c r="E118" s="61"/>
      <c r="F118" s="39" t="s">
        <v>16</v>
      </c>
      <c r="G118" s="62"/>
      <c r="H118" s="41"/>
      <c r="I118" s="42"/>
      <c r="J118" s="63"/>
      <c r="K118" s="89">
        <f>SUM(K109:K117)</f>
        <v>16064.416000000001</v>
      </c>
    </row>
    <row r="119" spans="1:11" ht="24" thickTop="1">
      <c r="A119" s="11"/>
      <c r="B119" s="12"/>
      <c r="C119" s="13"/>
      <c r="D119" s="13"/>
      <c r="E119" s="12"/>
      <c r="F119" s="9"/>
      <c r="G119" s="10"/>
      <c r="H119" s="4"/>
      <c r="I119" s="1"/>
      <c r="J119" s="64"/>
      <c r="K119" s="6"/>
    </row>
    <row r="120" spans="1:11" ht="23.25">
      <c r="A120" s="274" t="s">
        <v>535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1:11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3.25" customHeight="1">
      <c r="A122" s="25"/>
      <c r="B122" s="26"/>
      <c r="C122" s="27"/>
      <c r="D122" s="27"/>
      <c r="E122" s="26"/>
      <c r="F122" s="52"/>
      <c r="G122" s="53" t="s">
        <v>2</v>
      </c>
      <c r="H122" s="54" t="s">
        <v>48</v>
      </c>
      <c r="I122" s="54" t="s">
        <v>49</v>
      </c>
      <c r="J122" s="55" t="s">
        <v>4</v>
      </c>
      <c r="K122" s="55" t="s">
        <v>7</v>
      </c>
    </row>
    <row r="123" spans="1:11" ht="23.25" customHeight="1">
      <c r="A123" s="25">
        <v>1</v>
      </c>
      <c r="B123" s="275" t="s">
        <v>60</v>
      </c>
      <c r="C123" s="275"/>
      <c r="D123" s="275"/>
      <c r="E123" s="275"/>
      <c r="F123" s="275"/>
      <c r="G123" s="65" t="s">
        <v>54</v>
      </c>
      <c r="H123" s="66">
        <v>90</v>
      </c>
      <c r="I123" s="65">
        <v>3</v>
      </c>
      <c r="J123" s="66">
        <v>6</v>
      </c>
      <c r="K123" s="67">
        <f>SUM(H123*I123*J123)</f>
        <v>1620</v>
      </c>
    </row>
    <row r="124" spans="1:11" ht="23.25" customHeight="1">
      <c r="A124" s="11"/>
      <c r="B124" s="12"/>
      <c r="C124" s="13"/>
      <c r="D124" s="13"/>
      <c r="E124" s="12"/>
      <c r="F124" s="14"/>
      <c r="G124" s="15"/>
      <c r="I124" s="16"/>
      <c r="J124" s="17"/>
      <c r="K124" s="18"/>
    </row>
    <row r="125" spans="1:11" ht="18" customHeight="1" thickBot="1">
      <c r="A125" s="11"/>
      <c r="B125" s="12"/>
      <c r="C125" s="13"/>
      <c r="D125" s="277" t="s">
        <v>16</v>
      </c>
      <c r="E125" s="277"/>
      <c r="F125" s="277"/>
      <c r="G125" s="68"/>
      <c r="H125" s="41"/>
      <c r="I125" s="42"/>
      <c r="J125" s="40"/>
      <c r="K125" s="43">
        <f>K123</f>
        <v>1620</v>
      </c>
    </row>
    <row r="126" ht="23.25" customHeight="1" thickTop="1"/>
    <row r="127" spans="1:11" ht="23.25" customHeight="1">
      <c r="A127" s="274" t="s">
        <v>61</v>
      </c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</row>
    <row r="128" spans="1:11" ht="23.25">
      <c r="A128" s="2"/>
      <c r="K128" s="2"/>
    </row>
    <row r="129" spans="1:11" ht="31.5">
      <c r="A129" s="2"/>
      <c r="G129" s="53" t="s">
        <v>2</v>
      </c>
      <c r="H129" s="54" t="s">
        <v>48</v>
      </c>
      <c r="I129" s="54" t="s">
        <v>49</v>
      </c>
      <c r="J129" s="55" t="s">
        <v>4</v>
      </c>
      <c r="K129" s="55" t="s">
        <v>7</v>
      </c>
    </row>
    <row r="130" spans="1:11" ht="23.25">
      <c r="A130" s="11" t="s">
        <v>642</v>
      </c>
      <c r="B130" s="12" t="s">
        <v>643</v>
      </c>
      <c r="C130" s="8"/>
      <c r="D130" s="8"/>
      <c r="E130" s="4"/>
      <c r="F130" s="9"/>
      <c r="G130" s="23"/>
      <c r="H130" s="21"/>
      <c r="I130" s="22"/>
      <c r="J130" s="70"/>
      <c r="K130" s="71"/>
    </row>
    <row r="131" spans="1:6" ht="23.25">
      <c r="A131" s="11"/>
      <c r="B131" s="26" t="s">
        <v>644</v>
      </c>
      <c r="C131" s="27"/>
      <c r="D131" s="27"/>
      <c r="E131" s="26"/>
      <c r="F131" s="52"/>
    </row>
    <row r="132" spans="1:11" ht="23.25" customHeight="1" hidden="1">
      <c r="A132" s="25"/>
      <c r="B132" s="275" t="s">
        <v>532</v>
      </c>
      <c r="C132" s="275"/>
      <c r="D132" s="275"/>
      <c r="E132" s="275"/>
      <c r="F132" s="275"/>
      <c r="G132" s="32" t="s">
        <v>57</v>
      </c>
      <c r="H132" s="34">
        <v>200</v>
      </c>
      <c r="I132" s="34">
        <v>1</v>
      </c>
      <c r="J132" s="35">
        <v>14.88</v>
      </c>
      <c r="K132" s="67">
        <f>SUM(H132*I132*J132)</f>
        <v>2976</v>
      </c>
    </row>
    <row r="133" spans="1:11" ht="23.25" customHeight="1" hidden="1">
      <c r="A133" s="25">
        <v>1</v>
      </c>
      <c r="B133" s="275" t="s">
        <v>62</v>
      </c>
      <c r="C133" s="275"/>
      <c r="D133" s="275"/>
      <c r="E133" s="275"/>
      <c r="F133" s="275"/>
      <c r="G133" s="32" t="s">
        <v>57</v>
      </c>
      <c r="H133" s="34">
        <v>15</v>
      </c>
      <c r="I133" s="34">
        <v>1</v>
      </c>
      <c r="J133" s="35">
        <v>10.42</v>
      </c>
      <c r="K133" s="67">
        <f>SUM(H133*I133*J133)</f>
        <v>156.3</v>
      </c>
    </row>
    <row r="134" spans="1:11" ht="23.25" customHeight="1">
      <c r="A134" s="25"/>
      <c r="B134" s="291" t="s">
        <v>645</v>
      </c>
      <c r="C134" s="291"/>
      <c r="D134" s="291"/>
      <c r="E134" s="291"/>
      <c r="F134" s="291"/>
      <c r="G134" s="32" t="s">
        <v>57</v>
      </c>
      <c r="H134" s="34">
        <v>200</v>
      </c>
      <c r="I134" s="34">
        <v>1</v>
      </c>
      <c r="J134" s="35">
        <v>14.88</v>
      </c>
      <c r="K134" s="67">
        <f>SUM(H134*I134*J134)</f>
        <v>2976</v>
      </c>
    </row>
    <row r="135" spans="1:11" ht="23.25">
      <c r="A135" s="25">
        <v>2</v>
      </c>
      <c r="B135" s="2" t="s">
        <v>62</v>
      </c>
      <c r="H135" s="121">
        <v>15</v>
      </c>
      <c r="I135" s="121">
        <v>1</v>
      </c>
      <c r="J135" s="2">
        <v>10.42</v>
      </c>
      <c r="K135" s="38">
        <v>156.3</v>
      </c>
    </row>
    <row r="136" spans="1:11" ht="23.25" customHeight="1">
      <c r="A136" s="25">
        <v>3</v>
      </c>
      <c r="B136" s="275" t="s">
        <v>63</v>
      </c>
      <c r="C136" s="275"/>
      <c r="D136" s="275"/>
      <c r="E136" s="275"/>
      <c r="F136" s="275"/>
      <c r="G136" s="32" t="s">
        <v>57</v>
      </c>
      <c r="H136" s="34">
        <v>15</v>
      </c>
      <c r="I136" s="34">
        <v>1</v>
      </c>
      <c r="J136" s="35">
        <v>10.42</v>
      </c>
      <c r="K136" s="67">
        <f aca="true" t="shared" si="4" ref="K136:K141">SUM(H136*I136*J136)</f>
        <v>156.3</v>
      </c>
    </row>
    <row r="137" spans="1:11" ht="23.25" customHeight="1">
      <c r="A137" s="25">
        <v>4</v>
      </c>
      <c r="B137" s="271" t="s">
        <v>64</v>
      </c>
      <c r="C137" s="271"/>
      <c r="D137" s="271"/>
      <c r="E137" s="271"/>
      <c r="F137" s="271"/>
      <c r="G137" s="32" t="s">
        <v>57</v>
      </c>
      <c r="H137" s="34">
        <v>115</v>
      </c>
      <c r="I137" s="34">
        <v>1</v>
      </c>
      <c r="J137" s="35">
        <v>10.42</v>
      </c>
      <c r="K137" s="67">
        <f t="shared" si="4"/>
        <v>1198.3</v>
      </c>
    </row>
    <row r="138" spans="1:11" ht="48.75" customHeight="1">
      <c r="A138" s="25">
        <v>5</v>
      </c>
      <c r="B138" s="275" t="s">
        <v>65</v>
      </c>
      <c r="C138" s="275"/>
      <c r="D138" s="275"/>
      <c r="E138" s="275"/>
      <c r="F138" s="275"/>
      <c r="G138" s="32" t="s">
        <v>57</v>
      </c>
      <c r="H138" s="34">
        <v>60</v>
      </c>
      <c r="I138" s="34">
        <v>1</v>
      </c>
      <c r="J138" s="35">
        <v>10.42</v>
      </c>
      <c r="K138" s="67">
        <f t="shared" si="4"/>
        <v>625.2</v>
      </c>
    </row>
    <row r="139" spans="1:11" ht="48" customHeight="1">
      <c r="A139" s="25">
        <v>6</v>
      </c>
      <c r="B139" s="275" t="s">
        <v>66</v>
      </c>
      <c r="C139" s="275"/>
      <c r="D139" s="275"/>
      <c r="E139" s="275"/>
      <c r="F139" s="275"/>
      <c r="G139" s="32" t="s">
        <v>57</v>
      </c>
      <c r="H139" s="34">
        <v>50</v>
      </c>
      <c r="I139" s="34">
        <v>1</v>
      </c>
      <c r="J139" s="35">
        <v>10.42</v>
      </c>
      <c r="K139" s="67">
        <f t="shared" si="4"/>
        <v>521</v>
      </c>
    </row>
    <row r="140" spans="1:11" ht="139.5" customHeight="1">
      <c r="A140" s="25">
        <v>7</v>
      </c>
      <c r="B140" s="275" t="s">
        <v>460</v>
      </c>
      <c r="C140" s="275"/>
      <c r="D140" s="275"/>
      <c r="E140" s="275"/>
      <c r="F140" s="275"/>
      <c r="G140" s="32" t="s">
        <v>57</v>
      </c>
      <c r="H140" s="34">
        <v>325</v>
      </c>
      <c r="I140" s="34">
        <v>1</v>
      </c>
      <c r="J140" s="35">
        <v>10.42</v>
      </c>
      <c r="K140" s="67">
        <f t="shared" si="4"/>
        <v>3386.5</v>
      </c>
    </row>
    <row r="141" spans="1:11" ht="50.25" customHeight="1">
      <c r="A141" s="25">
        <v>8</v>
      </c>
      <c r="B141" s="272" t="s">
        <v>67</v>
      </c>
      <c r="C141" s="272"/>
      <c r="D141" s="272"/>
      <c r="E141" s="272"/>
      <c r="F141" s="272"/>
      <c r="G141" s="32" t="s">
        <v>57</v>
      </c>
      <c r="H141" s="34">
        <v>500</v>
      </c>
      <c r="I141" s="34">
        <v>1</v>
      </c>
      <c r="J141" s="35">
        <v>10.42</v>
      </c>
      <c r="K141" s="67">
        <f t="shared" si="4"/>
        <v>5210</v>
      </c>
    </row>
    <row r="142" spans="1:11" ht="30" customHeight="1" thickBot="1">
      <c r="A142" s="25"/>
      <c r="B142" s="4"/>
      <c r="C142" s="8"/>
      <c r="D142" s="277" t="s">
        <v>16</v>
      </c>
      <c r="E142" s="277"/>
      <c r="F142" s="277"/>
      <c r="G142" s="62"/>
      <c r="H142" s="41"/>
      <c r="I142" s="42"/>
      <c r="J142" s="40"/>
      <c r="K142" s="43">
        <f>SUM(K134:K141)</f>
        <v>14229.6</v>
      </c>
    </row>
    <row r="143" spans="1:11" ht="30" customHeight="1" thickTop="1">
      <c r="A143" s="25"/>
      <c r="B143" s="4"/>
      <c r="C143" s="8"/>
      <c r="D143" s="93"/>
      <c r="E143" s="93"/>
      <c r="F143" s="93"/>
      <c r="G143" s="92"/>
      <c r="H143" s="90"/>
      <c r="I143" s="94"/>
      <c r="J143" s="226"/>
      <c r="K143" s="227"/>
    </row>
    <row r="144" spans="1:14" ht="23.25">
      <c r="A144" s="11"/>
      <c r="B144" s="13" t="s">
        <v>68</v>
      </c>
      <c r="C144" s="13"/>
      <c r="D144" s="12"/>
      <c r="E144" s="14"/>
      <c r="F144" s="15"/>
      <c r="G144" s="12"/>
      <c r="H144" s="16"/>
      <c r="I144" s="17"/>
      <c r="K144" s="18"/>
      <c r="L144" s="79"/>
      <c r="M144" s="79"/>
      <c r="N144" s="79"/>
    </row>
    <row r="145" spans="1:11" ht="20.25" customHeight="1">
      <c r="A145" s="11"/>
      <c r="B145" s="12" t="s">
        <v>665</v>
      </c>
      <c r="C145" s="13"/>
      <c r="D145" s="13"/>
      <c r="E145" s="12"/>
      <c r="F145" s="14"/>
      <c r="G145" s="15"/>
      <c r="H145" s="12"/>
      <c r="I145" s="16"/>
      <c r="J145" s="17"/>
      <c r="K145" s="18"/>
    </row>
    <row r="146" spans="1:2" ht="20.25" customHeight="1">
      <c r="A146" s="11"/>
      <c r="B146" s="12" t="s">
        <v>69</v>
      </c>
    </row>
    <row r="147" spans="1:2" ht="18.75" customHeight="1">
      <c r="A147" s="11"/>
      <c r="B147" s="12"/>
    </row>
    <row r="148" spans="1:4" ht="24.75" customHeight="1">
      <c r="A148" s="11"/>
      <c r="B148" s="12"/>
      <c r="D148" s="250"/>
    </row>
    <row r="149" spans="1:11" ht="23.25">
      <c r="A149" s="11"/>
      <c r="C149" s="131" t="s">
        <v>137</v>
      </c>
      <c r="D149" s="132" t="s">
        <v>631</v>
      </c>
      <c r="E149" s="131"/>
      <c r="F149" s="131"/>
      <c r="G149" s="133"/>
      <c r="H149" s="134"/>
      <c r="I149" s="131"/>
      <c r="J149" s="128"/>
      <c r="K149" s="129"/>
    </row>
    <row r="150" spans="1:11" ht="23.25">
      <c r="A150" s="11"/>
      <c r="C150" s="131"/>
      <c r="D150" s="132" t="s">
        <v>541</v>
      </c>
      <c r="E150" s="132"/>
      <c r="F150" s="131"/>
      <c r="G150" s="133"/>
      <c r="H150" s="134"/>
      <c r="I150" s="131"/>
      <c r="J150" s="128"/>
      <c r="K150" s="129"/>
    </row>
    <row r="151" spans="1:11" ht="23.25">
      <c r="A151" s="123"/>
      <c r="C151" s="124"/>
      <c r="J151" s="128"/>
      <c r="K151" s="129"/>
    </row>
    <row r="152" spans="1:11" ht="23.25">
      <c r="A152" s="123"/>
      <c r="B152" s="135" t="s">
        <v>507</v>
      </c>
      <c r="C152" s="136"/>
      <c r="D152" s="136"/>
      <c r="E152" s="135"/>
      <c r="F152" s="137"/>
      <c r="G152" s="135"/>
      <c r="H152" s="135"/>
      <c r="I152" s="138"/>
      <c r="J152" s="138"/>
      <c r="K152" s="135"/>
    </row>
    <row r="153" spans="1:11" ht="23.25">
      <c r="A153" s="123"/>
      <c r="B153" s="135" t="s">
        <v>508</v>
      </c>
      <c r="C153" s="136"/>
      <c r="D153" s="136"/>
      <c r="E153" s="135"/>
      <c r="F153" s="137"/>
      <c r="G153" s="135"/>
      <c r="H153" s="135"/>
      <c r="I153" s="138"/>
      <c r="J153" s="138"/>
      <c r="K153" s="135"/>
    </row>
    <row r="154" spans="1:11" ht="23.25">
      <c r="A154" s="123"/>
      <c r="B154" s="135" t="s">
        <v>74</v>
      </c>
      <c r="C154" s="136"/>
      <c r="D154" s="136"/>
      <c r="E154" s="135"/>
      <c r="F154" s="137"/>
      <c r="G154" s="135"/>
      <c r="H154" s="135"/>
      <c r="I154" s="138"/>
      <c r="J154" s="138"/>
      <c r="K154" s="135"/>
    </row>
    <row r="155" spans="1:11" ht="23.25">
      <c r="A155" s="123"/>
      <c r="B155" s="135" t="s">
        <v>75</v>
      </c>
      <c r="C155" s="136"/>
      <c r="D155" s="136"/>
      <c r="E155" s="135"/>
      <c r="F155" s="137"/>
      <c r="G155" s="135"/>
      <c r="H155" s="135"/>
      <c r="I155" s="138"/>
      <c r="J155" s="138"/>
      <c r="K155" s="135"/>
    </row>
    <row r="156" spans="1:11" ht="30.75" customHeight="1">
      <c r="A156" s="123"/>
      <c r="B156" s="135" t="s">
        <v>76</v>
      </c>
      <c r="C156" s="136"/>
      <c r="D156" s="136"/>
      <c r="E156" s="135"/>
      <c r="F156" s="137"/>
      <c r="G156" s="135"/>
      <c r="H156" s="135"/>
      <c r="I156" s="138"/>
      <c r="J156" s="138"/>
      <c r="K156" s="135"/>
    </row>
    <row r="157" spans="1:11" ht="23.25">
      <c r="A157" s="123"/>
      <c r="B157" s="135" t="s">
        <v>77</v>
      </c>
      <c r="C157" s="136"/>
      <c r="D157" s="136"/>
      <c r="E157" s="135"/>
      <c r="F157" s="137"/>
      <c r="G157" s="135"/>
      <c r="H157" s="135"/>
      <c r="I157" s="138"/>
      <c r="J157" s="138"/>
      <c r="K157" s="135"/>
    </row>
    <row r="158" spans="1:11" ht="23.25">
      <c r="A158" s="123"/>
      <c r="B158" s="135" t="s">
        <v>78</v>
      </c>
      <c r="C158" s="136"/>
      <c r="D158" s="136"/>
      <c r="E158" s="135"/>
      <c r="F158" s="137"/>
      <c r="G158" s="135"/>
      <c r="H158" s="135"/>
      <c r="I158" s="138"/>
      <c r="J158" s="138"/>
      <c r="K158" s="135"/>
    </row>
    <row r="159" spans="1:11" ht="23.25">
      <c r="A159" s="123"/>
      <c r="B159" s="135" t="s">
        <v>79</v>
      </c>
      <c r="C159" s="136"/>
      <c r="D159" s="136"/>
      <c r="E159" s="135"/>
      <c r="F159" s="137"/>
      <c r="G159" s="135"/>
      <c r="H159" s="135"/>
      <c r="I159" s="138"/>
      <c r="J159" s="138"/>
      <c r="K159" s="135"/>
    </row>
    <row r="160" spans="1:11" ht="23.25">
      <c r="A160" s="123"/>
      <c r="B160" s="135" t="s">
        <v>80</v>
      </c>
      <c r="C160" s="136"/>
      <c r="D160" s="136"/>
      <c r="E160" s="135"/>
      <c r="F160" s="137"/>
      <c r="G160" s="135"/>
      <c r="H160" s="135"/>
      <c r="I160" s="138"/>
      <c r="J160" s="138"/>
      <c r="K160" s="135"/>
    </row>
    <row r="161" spans="1:11" ht="23.25">
      <c r="A161" s="123"/>
      <c r="B161" s="135" t="s">
        <v>81</v>
      </c>
      <c r="C161" s="136"/>
      <c r="D161" s="136"/>
      <c r="E161" s="135"/>
      <c r="F161" s="137"/>
      <c r="G161" s="135"/>
      <c r="H161" s="135"/>
      <c r="I161" s="138"/>
      <c r="J161" s="138"/>
      <c r="K161" s="135"/>
    </row>
    <row r="162" spans="1:11" ht="23.25">
      <c r="A162" s="123"/>
      <c r="B162" s="135" t="s">
        <v>82</v>
      </c>
      <c r="C162" s="136"/>
      <c r="D162" s="136"/>
      <c r="E162" s="135"/>
      <c r="F162" s="137"/>
      <c r="G162" s="135"/>
      <c r="H162" s="135"/>
      <c r="I162" s="138"/>
      <c r="J162" s="138"/>
      <c r="K162" s="135"/>
    </row>
    <row r="163" spans="1:11" ht="23.25">
      <c r="A163" s="123"/>
      <c r="B163" s="135" t="s">
        <v>83</v>
      </c>
      <c r="C163" s="124"/>
      <c r="D163" s="124"/>
      <c r="E163" s="124"/>
      <c r="F163" s="124"/>
      <c r="G163" s="135"/>
      <c r="H163" s="135"/>
      <c r="I163" s="138"/>
      <c r="J163" s="138"/>
      <c r="K163" s="135"/>
    </row>
    <row r="164" spans="1:11" ht="27" customHeight="1">
      <c r="A164" s="124"/>
      <c r="B164" s="135" t="s">
        <v>517</v>
      </c>
      <c r="C164" s="124"/>
      <c r="D164" s="124"/>
      <c r="E164" s="124"/>
      <c r="F164" s="124"/>
      <c r="G164" s="135"/>
      <c r="H164" s="135"/>
      <c r="I164" s="138"/>
      <c r="J164" s="138"/>
      <c r="K164" s="135"/>
    </row>
    <row r="165" spans="1:11" ht="30" customHeight="1">
      <c r="A165" s="131" t="s">
        <v>632</v>
      </c>
      <c r="B165" s="131"/>
      <c r="C165" s="135"/>
      <c r="D165" s="135"/>
      <c r="E165" s="145"/>
      <c r="G165" s="7"/>
      <c r="H165" s="7"/>
      <c r="I165" s="131"/>
      <c r="J165" s="146"/>
      <c r="K165" s="139"/>
    </row>
    <row r="166" spans="2:11" ht="29.25" customHeight="1">
      <c r="B166" s="124" t="s">
        <v>84</v>
      </c>
      <c r="C166" s="135"/>
      <c r="D166" s="135"/>
      <c r="E166" s="231" t="s">
        <v>509</v>
      </c>
      <c r="F166" s="231"/>
      <c r="G166" s="126" t="s">
        <v>85</v>
      </c>
      <c r="H166" s="126" t="s">
        <v>472</v>
      </c>
      <c r="I166" s="230" t="s">
        <v>139</v>
      </c>
      <c r="J166" s="177" t="s">
        <v>473</v>
      </c>
      <c r="K166" s="229" t="s">
        <v>520</v>
      </c>
    </row>
    <row r="167" spans="1:11" ht="23.25">
      <c r="A167" s="124"/>
      <c r="B167" s="124"/>
      <c r="C167" s="135"/>
      <c r="D167" s="135"/>
      <c r="E167" s="231" t="s">
        <v>510</v>
      </c>
      <c r="F167" s="231"/>
      <c r="G167" s="126" t="s">
        <v>474</v>
      </c>
      <c r="H167" s="126" t="s">
        <v>86</v>
      </c>
      <c r="I167" s="230"/>
      <c r="J167" s="177" t="s">
        <v>511</v>
      </c>
      <c r="K167" s="229"/>
    </row>
    <row r="168" spans="1:11" ht="28.5" customHeight="1">
      <c r="A168" s="124">
        <v>1</v>
      </c>
      <c r="B168" s="124" t="s">
        <v>87</v>
      </c>
      <c r="C168" s="135"/>
      <c r="D168" s="135"/>
      <c r="E168" s="135"/>
      <c r="F168" s="140"/>
      <c r="G168" s="124"/>
      <c r="H168" s="124"/>
      <c r="I168" s="124"/>
      <c r="J168" s="141"/>
      <c r="K168" s="129"/>
    </row>
    <row r="169" spans="2:11" ht="30" customHeight="1">
      <c r="B169" s="124" t="s">
        <v>88</v>
      </c>
      <c r="C169" s="135"/>
      <c r="D169" s="135"/>
      <c r="E169" s="135"/>
      <c r="F169" s="155">
        <v>0</v>
      </c>
      <c r="G169" s="124">
        <v>0</v>
      </c>
      <c r="H169" s="124">
        <v>20</v>
      </c>
      <c r="I169" s="124">
        <v>20</v>
      </c>
      <c r="J169" s="141">
        <v>36.56</v>
      </c>
      <c r="K169" s="129">
        <v>731.2</v>
      </c>
    </row>
    <row r="170" spans="1:11" ht="23.25">
      <c r="A170" s="124"/>
      <c r="B170" s="124" t="s">
        <v>89</v>
      </c>
      <c r="C170" s="135"/>
      <c r="D170" s="135"/>
      <c r="E170" s="135"/>
      <c r="F170" s="155">
        <v>0</v>
      </c>
      <c r="G170" s="124">
        <v>0</v>
      </c>
      <c r="H170" s="124">
        <v>48</v>
      </c>
      <c r="I170" s="124">
        <v>48</v>
      </c>
      <c r="J170" s="141">
        <v>36.56</v>
      </c>
      <c r="K170" s="129">
        <v>1754.88</v>
      </c>
    </row>
    <row r="171" spans="1:11" ht="28.5" customHeight="1">
      <c r="A171" s="124"/>
      <c r="B171" s="124" t="s">
        <v>512</v>
      </c>
      <c r="C171" s="135"/>
      <c r="D171" s="135"/>
      <c r="E171" s="135"/>
      <c r="F171" s="155">
        <v>0</v>
      </c>
      <c r="G171" s="124">
        <v>0</v>
      </c>
      <c r="H171" s="124">
        <v>0</v>
      </c>
      <c r="I171" s="124">
        <v>0</v>
      </c>
      <c r="J171" s="141">
        <v>36.56</v>
      </c>
      <c r="K171" s="129">
        <v>0</v>
      </c>
    </row>
    <row r="172" spans="1:11" ht="30" customHeight="1">
      <c r="A172" s="124"/>
      <c r="B172" s="124" t="s">
        <v>90</v>
      </c>
      <c r="C172" s="135"/>
      <c r="D172" s="135"/>
      <c r="E172" s="135"/>
      <c r="F172" s="155">
        <v>0</v>
      </c>
      <c r="G172" s="124">
        <v>17</v>
      </c>
      <c r="H172" s="142">
        <v>33</v>
      </c>
      <c r="I172" s="124">
        <v>50</v>
      </c>
      <c r="J172" s="141">
        <v>36.56</v>
      </c>
      <c r="K172" s="129">
        <v>1828</v>
      </c>
    </row>
    <row r="173" spans="1:11" ht="32.25" customHeight="1">
      <c r="A173" s="124"/>
      <c r="B173" s="289" t="s">
        <v>91</v>
      </c>
      <c r="C173" s="289"/>
      <c r="D173" s="289"/>
      <c r="E173" s="289"/>
      <c r="F173" s="155">
        <v>0</v>
      </c>
      <c r="G173" s="124">
        <v>4</v>
      </c>
      <c r="H173" s="124">
        <v>4</v>
      </c>
      <c r="I173" s="124">
        <v>8</v>
      </c>
      <c r="J173" s="141">
        <v>36.56</v>
      </c>
      <c r="K173" s="129">
        <v>292.48</v>
      </c>
    </row>
    <row r="174" spans="1:11" ht="27.75" customHeight="1">
      <c r="A174" s="124">
        <v>2</v>
      </c>
      <c r="B174" s="124" t="s">
        <v>92</v>
      </c>
      <c r="C174" s="135"/>
      <c r="D174" s="135"/>
      <c r="E174" s="135"/>
      <c r="F174" s="155">
        <v>0</v>
      </c>
      <c r="G174" s="124">
        <v>15</v>
      </c>
      <c r="H174" s="124">
        <v>3</v>
      </c>
      <c r="I174" s="124">
        <v>18</v>
      </c>
      <c r="J174" s="141">
        <v>36.56</v>
      </c>
      <c r="K174" s="129">
        <v>658.08</v>
      </c>
    </row>
    <row r="175" spans="1:11" ht="30.75" customHeight="1">
      <c r="A175" s="69">
        <v>3</v>
      </c>
      <c r="B175" s="124" t="s">
        <v>93</v>
      </c>
      <c r="C175" s="135"/>
      <c r="D175" s="135"/>
      <c r="E175" s="135"/>
      <c r="F175" s="155">
        <v>10</v>
      </c>
      <c r="G175" s="124">
        <v>7</v>
      </c>
      <c r="H175" s="124">
        <v>22</v>
      </c>
      <c r="I175" s="124">
        <v>39</v>
      </c>
      <c r="J175" s="141">
        <v>36.56</v>
      </c>
      <c r="K175" s="129">
        <v>1425.84</v>
      </c>
    </row>
    <row r="176" spans="1:11" ht="43.5" customHeight="1">
      <c r="A176" s="124">
        <v>4</v>
      </c>
      <c r="B176" s="290" t="s">
        <v>475</v>
      </c>
      <c r="C176" s="290"/>
      <c r="D176" s="290"/>
      <c r="E176" s="290"/>
      <c r="F176" s="155">
        <v>0</v>
      </c>
      <c r="G176" s="124">
        <v>0</v>
      </c>
      <c r="H176" s="124">
        <v>7</v>
      </c>
      <c r="I176" s="124">
        <v>7</v>
      </c>
      <c r="J176" s="141">
        <v>36.56</v>
      </c>
      <c r="K176" s="129">
        <v>255.92</v>
      </c>
    </row>
    <row r="177" spans="1:11" ht="25.5" customHeight="1">
      <c r="A177" s="143">
        <v>5</v>
      </c>
      <c r="B177" s="124" t="s">
        <v>94</v>
      </c>
      <c r="C177" s="135"/>
      <c r="D177" s="135"/>
      <c r="E177" s="135"/>
      <c r="F177" s="155">
        <v>0</v>
      </c>
      <c r="G177" s="124">
        <v>17</v>
      </c>
      <c r="H177" s="124">
        <v>15</v>
      </c>
      <c r="I177" s="124">
        <v>32</v>
      </c>
      <c r="J177" s="141">
        <v>36.56</v>
      </c>
      <c r="K177" s="129">
        <v>1169.92</v>
      </c>
    </row>
    <row r="178" spans="1:11" ht="24.75" customHeight="1">
      <c r="A178" s="124">
        <v>6</v>
      </c>
      <c r="B178" s="124" t="s">
        <v>95</v>
      </c>
      <c r="C178" s="135"/>
      <c r="D178" s="135"/>
      <c r="E178" s="135"/>
      <c r="F178" s="155">
        <v>0</v>
      </c>
      <c r="G178" s="124">
        <v>12</v>
      </c>
      <c r="H178" s="124">
        <v>44</v>
      </c>
      <c r="I178" s="124">
        <v>56</v>
      </c>
      <c r="J178" s="141">
        <v>36.56</v>
      </c>
      <c r="K178" s="129">
        <v>2047.36</v>
      </c>
    </row>
    <row r="179" spans="1:11" ht="23.25" customHeight="1">
      <c r="A179" s="124">
        <v>7</v>
      </c>
      <c r="B179" s="124" t="s">
        <v>96</v>
      </c>
      <c r="C179" s="135"/>
      <c r="D179" s="135"/>
      <c r="E179" s="135"/>
      <c r="F179" s="155">
        <v>0</v>
      </c>
      <c r="G179" s="124">
        <v>2</v>
      </c>
      <c r="H179" s="124">
        <v>0</v>
      </c>
      <c r="I179" s="124">
        <v>2</v>
      </c>
      <c r="J179" s="141">
        <v>36.56</v>
      </c>
      <c r="K179" s="129">
        <v>73.12</v>
      </c>
    </row>
    <row r="180" spans="1:11" ht="23.25">
      <c r="A180" s="124">
        <v>8</v>
      </c>
      <c r="B180" s="124" t="s">
        <v>97</v>
      </c>
      <c r="C180" s="135"/>
      <c r="D180" s="135"/>
      <c r="E180" s="135"/>
      <c r="F180" s="155">
        <v>0</v>
      </c>
      <c r="G180" s="124">
        <v>2</v>
      </c>
      <c r="H180" s="124">
        <v>0</v>
      </c>
      <c r="I180" s="124">
        <v>2</v>
      </c>
      <c r="J180" s="141">
        <v>36.56</v>
      </c>
      <c r="K180" s="129">
        <v>73.12</v>
      </c>
    </row>
    <row r="181" spans="1:11" ht="28.5" customHeight="1">
      <c r="A181" s="124">
        <v>9</v>
      </c>
      <c r="B181" s="289" t="s">
        <v>98</v>
      </c>
      <c r="C181" s="289"/>
      <c r="D181" s="289"/>
      <c r="E181" s="289"/>
      <c r="F181" s="155">
        <v>0</v>
      </c>
      <c r="G181" s="124">
        <v>0</v>
      </c>
      <c r="H181" s="124">
        <v>14</v>
      </c>
      <c r="I181" s="124">
        <v>14</v>
      </c>
      <c r="J181" s="141">
        <v>36.56</v>
      </c>
      <c r="K181" s="129">
        <v>511.84</v>
      </c>
    </row>
    <row r="182" spans="1:11" ht="23.25">
      <c r="A182" s="143">
        <v>10</v>
      </c>
      <c r="B182" s="124" t="s">
        <v>99</v>
      </c>
      <c r="C182" s="135"/>
      <c r="D182" s="135"/>
      <c r="E182" s="135"/>
      <c r="F182" s="155">
        <v>0</v>
      </c>
      <c r="G182" s="124">
        <v>26</v>
      </c>
      <c r="H182" s="124">
        <v>0</v>
      </c>
      <c r="I182" s="124">
        <v>26</v>
      </c>
      <c r="J182" s="141">
        <v>36.56</v>
      </c>
      <c r="K182" s="129">
        <v>950.56</v>
      </c>
    </row>
    <row r="183" spans="1:11" ht="23.25">
      <c r="A183" s="124">
        <v>11</v>
      </c>
      <c r="B183" s="124" t="s">
        <v>100</v>
      </c>
      <c r="C183" s="135"/>
      <c r="D183" s="135"/>
      <c r="E183" s="135"/>
      <c r="F183" s="155">
        <v>3</v>
      </c>
      <c r="G183" s="124">
        <v>9</v>
      </c>
      <c r="H183" s="124">
        <v>1</v>
      </c>
      <c r="I183" s="124">
        <v>13</v>
      </c>
      <c r="J183" s="141">
        <v>36.56</v>
      </c>
      <c r="K183" s="129">
        <v>475.28</v>
      </c>
    </row>
    <row r="184" spans="1:11" ht="23.25">
      <c r="A184" s="124">
        <v>12</v>
      </c>
      <c r="B184" s="124" t="s">
        <v>101</v>
      </c>
      <c r="C184" s="135"/>
      <c r="D184" s="135"/>
      <c r="E184" s="135"/>
      <c r="F184" s="155">
        <v>0</v>
      </c>
      <c r="G184" s="124">
        <v>4</v>
      </c>
      <c r="H184" s="124">
        <v>0</v>
      </c>
      <c r="I184" s="124">
        <v>4</v>
      </c>
      <c r="J184" s="141">
        <v>36.56</v>
      </c>
      <c r="K184" s="129">
        <v>146.24</v>
      </c>
    </row>
    <row r="185" spans="1:11" ht="23.25">
      <c r="A185" s="124">
        <v>13</v>
      </c>
      <c r="B185" s="124" t="s">
        <v>102</v>
      </c>
      <c r="C185" s="135"/>
      <c r="D185" s="135"/>
      <c r="E185" s="135"/>
      <c r="F185" s="155">
        <v>0</v>
      </c>
      <c r="G185" s="124">
        <v>26</v>
      </c>
      <c r="H185" s="124">
        <v>38</v>
      </c>
      <c r="I185" s="124">
        <v>64</v>
      </c>
      <c r="J185" s="141">
        <v>36.56</v>
      </c>
      <c r="K185" s="129">
        <v>2339.84</v>
      </c>
    </row>
    <row r="186" spans="1:11" ht="23.25">
      <c r="A186" s="124">
        <v>14</v>
      </c>
      <c r="B186" s="124" t="s">
        <v>103</v>
      </c>
      <c r="C186" s="135"/>
      <c r="D186" s="135"/>
      <c r="E186" s="135"/>
      <c r="F186" s="155">
        <v>0</v>
      </c>
      <c r="G186" s="124">
        <v>32</v>
      </c>
      <c r="H186" s="124">
        <v>20</v>
      </c>
      <c r="I186" s="124">
        <v>52</v>
      </c>
      <c r="J186" s="141">
        <v>36.56</v>
      </c>
      <c r="K186" s="129">
        <v>1901.12</v>
      </c>
    </row>
    <row r="187" spans="1:11" ht="23.25">
      <c r="A187" s="124">
        <v>15</v>
      </c>
      <c r="B187" s="124" t="s">
        <v>104</v>
      </c>
      <c r="C187" s="135"/>
      <c r="D187" s="135"/>
      <c r="E187" s="135"/>
      <c r="F187" s="155">
        <v>0</v>
      </c>
      <c r="G187" s="124">
        <v>10</v>
      </c>
      <c r="H187" s="124">
        <v>22</v>
      </c>
      <c r="I187" s="124">
        <v>32</v>
      </c>
      <c r="J187" s="141">
        <v>36.56</v>
      </c>
      <c r="K187" s="129">
        <v>1169.92</v>
      </c>
    </row>
    <row r="188" spans="1:11" ht="23.25">
      <c r="A188" s="124">
        <v>16</v>
      </c>
      <c r="B188" s="124" t="s">
        <v>105</v>
      </c>
      <c r="C188" s="135"/>
      <c r="D188" s="135"/>
      <c r="E188" s="135"/>
      <c r="F188" s="155">
        <v>0</v>
      </c>
      <c r="G188" s="124">
        <v>7</v>
      </c>
      <c r="H188" s="124">
        <v>23</v>
      </c>
      <c r="I188" s="124">
        <v>30</v>
      </c>
      <c r="J188" s="141">
        <v>36.56</v>
      </c>
      <c r="K188" s="129">
        <v>1096.8</v>
      </c>
    </row>
    <row r="189" spans="1:11" ht="26.25" customHeight="1">
      <c r="A189" s="124">
        <v>17</v>
      </c>
      <c r="B189" s="290" t="s">
        <v>106</v>
      </c>
      <c r="C189" s="290"/>
      <c r="D189" s="290"/>
      <c r="E189" s="290"/>
      <c r="F189" s="155">
        <v>0</v>
      </c>
      <c r="G189" s="124">
        <v>14</v>
      </c>
      <c r="H189" s="124">
        <v>11</v>
      </c>
      <c r="I189" s="124">
        <v>25</v>
      </c>
      <c r="J189" s="141">
        <v>36.56</v>
      </c>
      <c r="K189" s="129">
        <v>914</v>
      </c>
    </row>
    <row r="190" spans="1:11" ht="23.25">
      <c r="A190" s="143">
        <v>18</v>
      </c>
      <c r="B190" s="124" t="s">
        <v>107</v>
      </c>
      <c r="C190" s="135"/>
      <c r="D190" s="135"/>
      <c r="E190" s="135"/>
      <c r="F190" s="155">
        <v>0</v>
      </c>
      <c r="G190" s="124">
        <v>13</v>
      </c>
      <c r="H190" s="124">
        <v>0</v>
      </c>
      <c r="I190" s="124">
        <v>13</v>
      </c>
      <c r="J190" s="141">
        <v>36.56</v>
      </c>
      <c r="K190" s="129">
        <v>475.28</v>
      </c>
    </row>
    <row r="191" spans="1:11" ht="23.25">
      <c r="A191" s="124">
        <v>19</v>
      </c>
      <c r="B191" s="124" t="s">
        <v>108</v>
      </c>
      <c r="C191" s="135"/>
      <c r="D191" s="135"/>
      <c r="E191" s="135"/>
      <c r="F191" s="155">
        <v>7</v>
      </c>
      <c r="G191" s="124">
        <v>96</v>
      </c>
      <c r="H191" s="124">
        <v>22</v>
      </c>
      <c r="I191" s="124">
        <v>125</v>
      </c>
      <c r="J191" s="141">
        <v>36.56</v>
      </c>
      <c r="K191" s="129">
        <v>4570</v>
      </c>
    </row>
    <row r="192" spans="1:11" ht="23.25" customHeight="1">
      <c r="A192" s="124">
        <v>20</v>
      </c>
      <c r="B192" s="228" t="s">
        <v>476</v>
      </c>
      <c r="C192" s="228"/>
      <c r="D192" s="228"/>
      <c r="E192" s="228"/>
      <c r="F192" s="155">
        <v>0</v>
      </c>
      <c r="G192" s="124">
        <v>34</v>
      </c>
      <c r="H192" s="124">
        <v>48</v>
      </c>
      <c r="I192" s="124">
        <v>82</v>
      </c>
      <c r="J192" s="141">
        <v>36.56</v>
      </c>
      <c r="K192" s="129">
        <v>2997.92</v>
      </c>
    </row>
    <row r="193" spans="1:11" ht="23.25">
      <c r="A193" s="143">
        <v>21</v>
      </c>
      <c r="B193" s="124" t="s">
        <v>109</v>
      </c>
      <c r="C193" s="135"/>
      <c r="D193" s="135"/>
      <c r="E193" s="135"/>
      <c r="F193" s="155">
        <v>0</v>
      </c>
      <c r="G193" s="124">
        <v>17</v>
      </c>
      <c r="H193" s="124">
        <v>0</v>
      </c>
      <c r="I193" s="124">
        <v>17</v>
      </c>
      <c r="J193" s="141">
        <v>36.56</v>
      </c>
      <c r="K193" s="129">
        <v>621.52</v>
      </c>
    </row>
    <row r="194" spans="1:11" ht="24" customHeight="1">
      <c r="A194" s="124">
        <v>22</v>
      </c>
      <c r="B194" s="125" t="s">
        <v>110</v>
      </c>
      <c r="C194" s="154"/>
      <c r="D194" s="154"/>
      <c r="E194" s="154"/>
      <c r="F194" s="155">
        <v>0</v>
      </c>
      <c r="G194" s="124">
        <v>5</v>
      </c>
      <c r="H194" s="124">
        <v>24</v>
      </c>
      <c r="I194" s="124">
        <v>29</v>
      </c>
      <c r="J194" s="141">
        <v>36.56</v>
      </c>
      <c r="K194" s="129">
        <v>1060.24</v>
      </c>
    </row>
    <row r="195" spans="1:11" ht="23.25" customHeight="1">
      <c r="A195" s="143">
        <v>23</v>
      </c>
      <c r="B195" s="124" t="s">
        <v>111</v>
      </c>
      <c r="C195" s="135"/>
      <c r="D195" s="135"/>
      <c r="E195" s="135"/>
      <c r="F195" s="155">
        <v>5</v>
      </c>
      <c r="G195" s="124">
        <v>3</v>
      </c>
      <c r="H195" s="124">
        <v>17</v>
      </c>
      <c r="I195" s="124">
        <v>25</v>
      </c>
      <c r="J195" s="141">
        <v>36.56</v>
      </c>
      <c r="K195" s="129">
        <v>914</v>
      </c>
    </row>
    <row r="196" spans="1:11" ht="23.25">
      <c r="A196" s="124">
        <v>24</v>
      </c>
      <c r="B196" s="124" t="s">
        <v>112</v>
      </c>
      <c r="C196" s="135"/>
      <c r="D196" s="135"/>
      <c r="E196" s="135"/>
      <c r="F196" s="155">
        <v>0</v>
      </c>
      <c r="G196" s="124">
        <v>3</v>
      </c>
      <c r="H196" s="124">
        <v>27</v>
      </c>
      <c r="I196" s="124">
        <v>30</v>
      </c>
      <c r="J196" s="141">
        <v>36.56</v>
      </c>
      <c r="K196" s="129">
        <v>1096.8</v>
      </c>
    </row>
    <row r="197" spans="1:11" ht="40.5" customHeight="1">
      <c r="A197" s="124">
        <v>25</v>
      </c>
      <c r="B197" s="290" t="s">
        <v>513</v>
      </c>
      <c r="C197" s="290"/>
      <c r="D197" s="290"/>
      <c r="E197" s="290"/>
      <c r="F197" s="155">
        <v>0</v>
      </c>
      <c r="G197" s="124">
        <v>0</v>
      </c>
      <c r="H197" s="124">
        <v>34</v>
      </c>
      <c r="I197" s="124">
        <v>34</v>
      </c>
      <c r="J197" s="141">
        <v>36.56</v>
      </c>
      <c r="K197" s="129">
        <v>1243.04</v>
      </c>
    </row>
    <row r="198" spans="1:11" ht="27.75" customHeight="1">
      <c r="A198" s="143">
        <v>26</v>
      </c>
      <c r="B198" s="124" t="s">
        <v>633</v>
      </c>
      <c r="C198" s="135"/>
      <c r="D198" s="135"/>
      <c r="E198" s="135"/>
      <c r="F198" s="155">
        <v>14</v>
      </c>
      <c r="G198" s="124">
        <v>26</v>
      </c>
      <c r="H198" s="124">
        <v>13</v>
      </c>
      <c r="I198" s="124">
        <v>53</v>
      </c>
      <c r="J198" s="141">
        <v>36.56</v>
      </c>
      <c r="K198" s="129">
        <v>1937.68</v>
      </c>
    </row>
    <row r="199" spans="1:11" ht="23.25">
      <c r="A199" s="124">
        <v>27</v>
      </c>
      <c r="B199" s="124" t="s">
        <v>506</v>
      </c>
      <c r="C199" s="135"/>
      <c r="D199" s="135"/>
      <c r="E199" s="135"/>
      <c r="F199" s="155">
        <v>0</v>
      </c>
      <c r="G199" s="124">
        <v>0</v>
      </c>
      <c r="H199" s="124">
        <v>11</v>
      </c>
      <c r="I199" s="124">
        <v>11</v>
      </c>
      <c r="J199" s="141">
        <v>36.56</v>
      </c>
      <c r="K199" s="129">
        <v>402.16</v>
      </c>
    </row>
    <row r="200" spans="1:11" ht="23.25">
      <c r="A200" s="124">
        <v>28</v>
      </c>
      <c r="B200" s="124" t="s">
        <v>113</v>
      </c>
      <c r="C200" s="135"/>
      <c r="D200" s="135"/>
      <c r="E200" s="135"/>
      <c r="F200" s="155">
        <v>0</v>
      </c>
      <c r="G200" s="124">
        <v>0</v>
      </c>
      <c r="H200" s="124">
        <v>10</v>
      </c>
      <c r="I200" s="124">
        <v>10</v>
      </c>
      <c r="J200" s="141">
        <v>36.56</v>
      </c>
      <c r="K200" s="129">
        <v>365.6</v>
      </c>
    </row>
    <row r="201" spans="1:11" ht="23.25">
      <c r="A201" s="124">
        <v>29</v>
      </c>
      <c r="B201" s="124" t="s">
        <v>114</v>
      </c>
      <c r="C201" s="135"/>
      <c r="D201" s="135"/>
      <c r="E201" s="135"/>
      <c r="F201" s="155">
        <v>15</v>
      </c>
      <c r="G201" s="124">
        <v>9</v>
      </c>
      <c r="H201" s="124">
        <v>9</v>
      </c>
      <c r="I201" s="124">
        <v>33</v>
      </c>
      <c r="J201" s="141">
        <v>36.56</v>
      </c>
      <c r="K201" s="129">
        <v>1206.48</v>
      </c>
    </row>
    <row r="202" spans="1:11" ht="25.5" customHeight="1">
      <c r="A202" s="124">
        <v>30</v>
      </c>
      <c r="B202" s="290" t="s">
        <v>115</v>
      </c>
      <c r="C202" s="290"/>
      <c r="D202" s="290"/>
      <c r="E202" s="290"/>
      <c r="F202" s="155">
        <v>9</v>
      </c>
      <c r="G202" s="124">
        <v>12</v>
      </c>
      <c r="H202" s="124">
        <v>35</v>
      </c>
      <c r="I202" s="124">
        <v>56</v>
      </c>
      <c r="J202" s="141">
        <v>36.56</v>
      </c>
      <c r="K202" s="129">
        <v>2047.36</v>
      </c>
    </row>
    <row r="203" spans="1:11" ht="23.25">
      <c r="A203" s="143">
        <v>31</v>
      </c>
      <c r="B203" s="124" t="s">
        <v>514</v>
      </c>
      <c r="C203" s="135"/>
      <c r="D203" s="135"/>
      <c r="E203" s="135"/>
      <c r="F203" s="155">
        <v>0</v>
      </c>
      <c r="G203" s="124">
        <v>0</v>
      </c>
      <c r="H203" s="124">
        <v>9</v>
      </c>
      <c r="I203" s="124">
        <v>9</v>
      </c>
      <c r="J203" s="141">
        <v>36.56</v>
      </c>
      <c r="K203" s="129">
        <v>329.04</v>
      </c>
    </row>
    <row r="204" spans="1:11" ht="23.25">
      <c r="A204" s="124">
        <v>32</v>
      </c>
      <c r="B204" s="124" t="s">
        <v>116</v>
      </c>
      <c r="C204" s="135"/>
      <c r="D204" s="135"/>
      <c r="E204" s="135"/>
      <c r="F204" s="155">
        <v>10</v>
      </c>
      <c r="G204" s="124">
        <v>12</v>
      </c>
      <c r="H204" s="124">
        <v>0</v>
      </c>
      <c r="I204" s="124">
        <v>22</v>
      </c>
      <c r="J204" s="141">
        <v>36.56</v>
      </c>
      <c r="K204" s="129">
        <v>804.32</v>
      </c>
    </row>
    <row r="205" spans="1:11" ht="23.25">
      <c r="A205" s="124">
        <v>33</v>
      </c>
      <c r="B205" s="290" t="s">
        <v>518</v>
      </c>
      <c r="C205" s="290"/>
      <c r="D205" s="290"/>
      <c r="E205" s="290"/>
      <c r="F205" s="156">
        <v>3</v>
      </c>
      <c r="G205" s="124">
        <v>3</v>
      </c>
      <c r="H205" s="154">
        <v>13</v>
      </c>
      <c r="I205" s="154">
        <v>19</v>
      </c>
      <c r="J205" s="157">
        <v>36.56</v>
      </c>
      <c r="K205" s="158">
        <v>694.64</v>
      </c>
    </row>
    <row r="206" spans="1:11" ht="23.25">
      <c r="A206" s="143">
        <v>34</v>
      </c>
      <c r="B206" s="124" t="s">
        <v>117</v>
      </c>
      <c r="C206" s="135"/>
      <c r="D206" s="135"/>
      <c r="E206" s="135"/>
      <c r="F206" s="155">
        <v>0</v>
      </c>
      <c r="G206" s="124">
        <v>0</v>
      </c>
      <c r="H206" s="124">
        <v>14</v>
      </c>
      <c r="I206" s="124">
        <v>14</v>
      </c>
      <c r="J206" s="141">
        <v>36.56</v>
      </c>
      <c r="K206" s="129">
        <v>511.84</v>
      </c>
    </row>
    <row r="207" spans="1:11" ht="23.25">
      <c r="A207" s="124">
        <v>35</v>
      </c>
      <c r="B207" s="124" t="s">
        <v>118</v>
      </c>
      <c r="C207" s="135"/>
      <c r="D207" s="135"/>
      <c r="E207" s="135"/>
      <c r="F207" s="155">
        <v>20</v>
      </c>
      <c r="G207" s="124">
        <v>8</v>
      </c>
      <c r="H207" s="124">
        <v>10</v>
      </c>
      <c r="I207" s="124">
        <v>38</v>
      </c>
      <c r="J207" s="141">
        <v>36.56</v>
      </c>
      <c r="K207" s="129">
        <v>1389.28</v>
      </c>
    </row>
    <row r="208" spans="1:11" ht="23.25">
      <c r="A208" s="124">
        <v>36</v>
      </c>
      <c r="B208" s="124" t="s">
        <v>119</v>
      </c>
      <c r="C208" s="135"/>
      <c r="D208" s="135"/>
      <c r="E208" s="135"/>
      <c r="F208" s="155">
        <v>0</v>
      </c>
      <c r="G208" s="124">
        <v>1</v>
      </c>
      <c r="H208" s="124">
        <v>0</v>
      </c>
      <c r="I208" s="124">
        <v>1</v>
      </c>
      <c r="J208" s="141">
        <v>36.56</v>
      </c>
      <c r="K208" s="129">
        <v>36.56</v>
      </c>
    </row>
    <row r="209" spans="1:11" ht="23.25">
      <c r="A209" s="124">
        <v>37</v>
      </c>
      <c r="B209" s="124" t="s">
        <v>120</v>
      </c>
      <c r="C209" s="135"/>
      <c r="D209" s="135"/>
      <c r="E209" s="135"/>
      <c r="F209" s="155">
        <v>0</v>
      </c>
      <c r="G209" s="124">
        <v>20</v>
      </c>
      <c r="H209" s="124">
        <v>0</v>
      </c>
      <c r="I209" s="124">
        <v>20</v>
      </c>
      <c r="J209" s="141">
        <v>36.56</v>
      </c>
      <c r="K209" s="129">
        <v>731.2</v>
      </c>
    </row>
    <row r="210" spans="1:11" ht="23.25">
      <c r="A210" s="124">
        <v>38</v>
      </c>
      <c r="B210" s="124" t="s">
        <v>121</v>
      </c>
      <c r="C210" s="135"/>
      <c r="D210" s="135"/>
      <c r="E210" s="135"/>
      <c r="F210" s="155">
        <v>7</v>
      </c>
      <c r="G210" s="124">
        <v>18</v>
      </c>
      <c r="H210" s="124">
        <v>6</v>
      </c>
      <c r="I210" s="124">
        <v>31</v>
      </c>
      <c r="J210" s="141">
        <v>36.56</v>
      </c>
      <c r="K210" s="129">
        <v>1133.36</v>
      </c>
    </row>
    <row r="211" spans="1:11" ht="23.25">
      <c r="A211" s="124">
        <v>39</v>
      </c>
      <c r="B211" s="154" t="s">
        <v>122</v>
      </c>
      <c r="C211" s="154"/>
      <c r="D211" s="154"/>
      <c r="E211" s="154"/>
      <c r="F211" s="155">
        <v>1</v>
      </c>
      <c r="G211" s="124">
        <v>4</v>
      </c>
      <c r="H211" s="124">
        <v>8</v>
      </c>
      <c r="I211" s="124">
        <v>13</v>
      </c>
      <c r="J211" s="141">
        <v>36.56</v>
      </c>
      <c r="K211" s="129">
        <v>475.28</v>
      </c>
    </row>
    <row r="212" spans="1:11" ht="23.25">
      <c r="A212" s="143">
        <v>40</v>
      </c>
      <c r="B212" s="124" t="s">
        <v>123</v>
      </c>
      <c r="C212" s="135"/>
      <c r="D212" s="135"/>
      <c r="E212" s="135"/>
      <c r="F212" s="155">
        <v>0</v>
      </c>
      <c r="G212" s="124">
        <v>4</v>
      </c>
      <c r="H212" s="124">
        <v>3</v>
      </c>
      <c r="I212" s="124">
        <v>7</v>
      </c>
      <c r="J212" s="141">
        <v>36.56</v>
      </c>
      <c r="K212" s="129">
        <v>255.92</v>
      </c>
    </row>
    <row r="213" spans="1:11" ht="23.25">
      <c r="A213" s="124">
        <v>41</v>
      </c>
      <c r="B213" s="124" t="s">
        <v>124</v>
      </c>
      <c r="C213" s="135"/>
      <c r="D213" s="135"/>
      <c r="E213" s="135"/>
      <c r="F213" s="155">
        <v>0</v>
      </c>
      <c r="G213" s="124">
        <v>13</v>
      </c>
      <c r="H213" s="124">
        <v>7</v>
      </c>
      <c r="I213" s="124">
        <v>20</v>
      </c>
      <c r="J213" s="141">
        <v>36.56</v>
      </c>
      <c r="K213" s="129">
        <v>731.2</v>
      </c>
    </row>
    <row r="214" spans="1:11" ht="23.25">
      <c r="A214" s="124">
        <v>42</v>
      </c>
      <c r="B214" s="290" t="s">
        <v>515</v>
      </c>
      <c r="C214" s="290"/>
      <c r="D214" s="290"/>
      <c r="E214" s="290"/>
      <c r="F214" s="155">
        <v>6</v>
      </c>
      <c r="G214" s="124">
        <v>0</v>
      </c>
      <c r="H214" s="124">
        <v>90</v>
      </c>
      <c r="I214" s="124">
        <v>96</v>
      </c>
      <c r="J214" s="141">
        <v>36.56</v>
      </c>
      <c r="K214" s="129">
        <v>3509.76</v>
      </c>
    </row>
    <row r="215" spans="1:11" ht="23.25">
      <c r="A215" s="143">
        <v>43</v>
      </c>
      <c r="B215" s="124" t="s">
        <v>125</v>
      </c>
      <c r="C215" s="135"/>
      <c r="D215" s="135"/>
      <c r="E215" s="135"/>
      <c r="F215" s="155">
        <v>0</v>
      </c>
      <c r="G215" s="124">
        <v>0</v>
      </c>
      <c r="H215" s="124">
        <v>6</v>
      </c>
      <c r="I215" s="124">
        <v>6</v>
      </c>
      <c r="J215" s="141">
        <v>36.56</v>
      </c>
      <c r="K215" s="129">
        <v>219.36</v>
      </c>
    </row>
    <row r="216" spans="1:11" ht="23.25">
      <c r="A216" s="124">
        <v>44</v>
      </c>
      <c r="B216" s="124" t="s">
        <v>126</v>
      </c>
      <c r="C216" s="135"/>
      <c r="D216" s="135"/>
      <c r="E216" s="135"/>
      <c r="F216" s="155">
        <v>7</v>
      </c>
      <c r="G216" s="124">
        <v>47</v>
      </c>
      <c r="H216" s="124">
        <v>7</v>
      </c>
      <c r="I216" s="124">
        <v>61</v>
      </c>
      <c r="J216" s="141">
        <v>36.56</v>
      </c>
      <c r="K216" s="129">
        <v>2230.16</v>
      </c>
    </row>
    <row r="217" spans="1:11" ht="23.25">
      <c r="A217" s="124">
        <v>45</v>
      </c>
      <c r="B217" s="124" t="s">
        <v>127</v>
      </c>
      <c r="C217" s="135"/>
      <c r="D217" s="135"/>
      <c r="E217" s="135"/>
      <c r="F217" s="155">
        <v>0</v>
      </c>
      <c r="G217" s="124">
        <v>16</v>
      </c>
      <c r="H217" s="124">
        <v>0</v>
      </c>
      <c r="I217" s="124">
        <v>16</v>
      </c>
      <c r="J217" s="140">
        <v>36.56</v>
      </c>
      <c r="K217" s="129">
        <v>584.96</v>
      </c>
    </row>
    <row r="218" spans="1:11" ht="23.25">
      <c r="A218" s="124">
        <v>46</v>
      </c>
      <c r="B218" s="290" t="s">
        <v>128</v>
      </c>
      <c r="C218" s="290"/>
      <c r="D218" s="290"/>
      <c r="E218" s="290"/>
      <c r="F218" s="155">
        <v>6</v>
      </c>
      <c r="G218" s="124">
        <v>53</v>
      </c>
      <c r="H218" s="126">
        <v>14</v>
      </c>
      <c r="I218" s="137" t="s">
        <v>516</v>
      </c>
      <c r="J218" s="159">
        <v>36.56</v>
      </c>
      <c r="K218" s="160">
        <v>2668.88</v>
      </c>
    </row>
    <row r="219" spans="1:11" ht="23.25">
      <c r="A219" s="127">
        <v>47</v>
      </c>
      <c r="B219" s="12" t="s">
        <v>129</v>
      </c>
      <c r="C219" s="75"/>
      <c r="D219" s="75"/>
      <c r="E219" s="75"/>
      <c r="F219" s="75" t="s">
        <v>519</v>
      </c>
      <c r="G219" s="124">
        <v>0</v>
      </c>
      <c r="H219" s="14">
        <v>8</v>
      </c>
      <c r="I219" s="14">
        <v>8</v>
      </c>
      <c r="J219" s="159">
        <v>36.56</v>
      </c>
      <c r="K219" s="160">
        <v>292.48</v>
      </c>
    </row>
    <row r="220" spans="1:11" ht="23.25">
      <c r="A220" s="150"/>
      <c r="B220" s="12"/>
      <c r="C220" s="75"/>
      <c r="D220" s="75"/>
      <c r="E220" s="75"/>
      <c r="F220" s="75"/>
      <c r="G220" s="51"/>
      <c r="H220" s="1"/>
      <c r="I220" s="78"/>
      <c r="J220" s="77"/>
      <c r="K220" s="18"/>
    </row>
    <row r="221" spans="1:11" ht="23.25">
      <c r="A221" s="72"/>
      <c r="B221" s="12"/>
      <c r="C221" s="237" t="s">
        <v>130</v>
      </c>
      <c r="D221" s="237"/>
      <c r="E221" s="75"/>
      <c r="F221" s="161">
        <f>SUM(F169:F220)</f>
        <v>123</v>
      </c>
      <c r="G221" s="164">
        <f>SUM(G169:G220)</f>
        <v>621</v>
      </c>
      <c r="H221" s="162">
        <f>SUM(H169:H220)</f>
        <v>770</v>
      </c>
      <c r="I221" s="165">
        <f>F221+G221+H221</f>
        <v>1514</v>
      </c>
      <c r="J221" s="77"/>
      <c r="K221" s="163">
        <f>I221*J219</f>
        <v>55351.840000000004</v>
      </c>
    </row>
    <row r="222" spans="1:11" ht="23.25">
      <c r="A222" s="72"/>
      <c r="B222" s="12"/>
      <c r="C222" s="75"/>
      <c r="D222" s="75"/>
      <c r="E222" s="75"/>
      <c r="F222" s="161"/>
      <c r="G222" s="164"/>
      <c r="H222" s="162"/>
      <c r="I222" s="165"/>
      <c r="J222" s="77"/>
      <c r="K222" s="163"/>
    </row>
    <row r="223" spans="1:11" ht="23.25">
      <c r="A223" s="72"/>
      <c r="B223" s="166" t="s">
        <v>543</v>
      </c>
      <c r="C223" s="167"/>
      <c r="D223" s="167"/>
      <c r="E223" s="166"/>
      <c r="F223" s="168"/>
      <c r="G223" s="169"/>
      <c r="H223" s="166"/>
      <c r="I223" s="170"/>
      <c r="J223" s="171"/>
      <c r="K223" s="172"/>
    </row>
    <row r="224" spans="1:11" ht="23.25">
      <c r="A224" s="72"/>
      <c r="B224" s="166" t="s">
        <v>521</v>
      </c>
      <c r="C224" s="167"/>
      <c r="D224" s="167"/>
      <c r="E224" s="166"/>
      <c r="F224" s="168"/>
      <c r="G224" s="173"/>
      <c r="H224" s="173"/>
      <c r="I224" s="169">
        <v>14</v>
      </c>
      <c r="J224" s="168" t="s">
        <v>54</v>
      </c>
      <c r="K224" s="168" t="s">
        <v>522</v>
      </c>
    </row>
    <row r="225" spans="1:11" ht="23.25">
      <c r="A225" s="72"/>
      <c r="B225" s="166" t="s">
        <v>523</v>
      </c>
      <c r="C225" s="167"/>
      <c r="D225" s="167"/>
      <c r="E225" s="166"/>
      <c r="F225" s="168"/>
      <c r="G225" s="173"/>
      <c r="H225" s="173"/>
      <c r="I225" s="174">
        <v>17</v>
      </c>
      <c r="J225" s="168" t="s">
        <v>54</v>
      </c>
      <c r="K225" s="168" t="s">
        <v>522</v>
      </c>
    </row>
    <row r="226" spans="1:11" ht="23.25">
      <c r="A226" s="72"/>
      <c r="B226" s="166" t="s">
        <v>524</v>
      </c>
      <c r="C226" s="167"/>
      <c r="D226" s="167"/>
      <c r="E226" s="166"/>
      <c r="F226" s="168"/>
      <c r="G226" s="175"/>
      <c r="H226" s="175"/>
      <c r="I226" s="169">
        <v>2</v>
      </c>
      <c r="J226" s="168" t="s">
        <v>54</v>
      </c>
      <c r="K226" s="168" t="s">
        <v>474</v>
      </c>
    </row>
    <row r="227" spans="1:11" ht="23.25">
      <c r="A227" s="72"/>
      <c r="B227" s="166" t="s">
        <v>525</v>
      </c>
      <c r="C227" s="167"/>
      <c r="D227" s="167"/>
      <c r="E227" s="166"/>
      <c r="F227" s="168"/>
      <c r="G227" s="175"/>
      <c r="H227" s="175"/>
      <c r="I227" s="169">
        <v>5</v>
      </c>
      <c r="J227" s="168" t="s">
        <v>54</v>
      </c>
      <c r="K227" s="168" t="s">
        <v>474</v>
      </c>
    </row>
    <row r="228" spans="1:11" ht="23.25" customHeight="1">
      <c r="A228" s="72"/>
      <c r="B228" s="166" t="s">
        <v>526</v>
      </c>
      <c r="C228" s="167"/>
      <c r="D228" s="167"/>
      <c r="E228" s="166"/>
      <c r="F228" s="168"/>
      <c r="G228" s="175"/>
      <c r="H228" s="175"/>
      <c r="I228" s="169">
        <v>6</v>
      </c>
      <c r="J228" s="168" t="s">
        <v>54</v>
      </c>
      <c r="K228" s="168" t="s">
        <v>522</v>
      </c>
    </row>
    <row r="229" spans="1:11" ht="23.25">
      <c r="A229" s="72"/>
      <c r="B229" s="200"/>
      <c r="C229" s="200"/>
      <c r="D229" s="200"/>
      <c r="E229" s="200"/>
      <c r="F229" s="201"/>
      <c r="G229" s="201"/>
      <c r="I229" s="174">
        <v>7</v>
      </c>
      <c r="J229" s="168" t="s">
        <v>54</v>
      </c>
      <c r="K229" s="168" t="s">
        <v>546</v>
      </c>
    </row>
    <row r="230" spans="1:11" ht="23.25">
      <c r="A230" s="200" t="s">
        <v>545</v>
      </c>
      <c r="B230" s="166"/>
      <c r="C230" s="166"/>
      <c r="D230" s="166"/>
      <c r="E230" s="166"/>
      <c r="F230" s="166"/>
      <c r="G230" s="166"/>
      <c r="H230" s="166"/>
      <c r="I230" s="166"/>
      <c r="J230" s="166"/>
      <c r="K230" s="172"/>
    </row>
    <row r="231" spans="1:11" ht="43.5" customHeight="1">
      <c r="A231" s="166" t="s">
        <v>544</v>
      </c>
      <c r="B231" s="166"/>
      <c r="C231" s="167"/>
      <c r="D231" s="167"/>
      <c r="E231" s="166"/>
      <c r="F231" s="168"/>
      <c r="G231" s="169"/>
      <c r="H231" s="166"/>
      <c r="I231" s="170"/>
      <c r="J231" s="171"/>
      <c r="K231" s="172"/>
    </row>
    <row r="232" spans="1:11" ht="23.25">
      <c r="A232" s="176"/>
      <c r="B232" s="166" t="s">
        <v>527</v>
      </c>
      <c r="C232" s="167"/>
      <c r="D232" s="167"/>
      <c r="E232" s="166"/>
      <c r="F232" s="168"/>
      <c r="G232" s="169"/>
      <c r="H232" s="168"/>
      <c r="I232" s="168"/>
      <c r="J232" s="171"/>
      <c r="K232" s="172"/>
    </row>
    <row r="233" spans="1:11" ht="23.25">
      <c r="A233" s="176"/>
      <c r="B233" s="167" t="s">
        <v>529</v>
      </c>
      <c r="D233" s="167"/>
      <c r="E233" s="166"/>
      <c r="F233" s="168"/>
      <c r="G233" s="169"/>
      <c r="H233" s="168"/>
      <c r="I233" s="168"/>
      <c r="J233" s="171"/>
      <c r="K233" s="172"/>
    </row>
    <row r="234" spans="1:11" ht="23.25">
      <c r="A234" s="166"/>
      <c r="B234" s="167" t="s">
        <v>528</v>
      </c>
      <c r="D234" s="167"/>
      <c r="E234" s="166"/>
      <c r="F234" s="168"/>
      <c r="G234" s="169"/>
      <c r="H234" s="168"/>
      <c r="I234" s="168"/>
      <c r="J234" s="171"/>
      <c r="K234" s="172"/>
    </row>
    <row r="235" spans="1:11" ht="23.25">
      <c r="A235" s="166"/>
      <c r="K235" s="2"/>
    </row>
    <row r="236" spans="1:11" ht="23.25">
      <c r="A236" s="1"/>
      <c r="B236" s="121"/>
      <c r="C236" s="121"/>
      <c r="D236" s="74" t="s">
        <v>655</v>
      </c>
      <c r="E236" s="74"/>
      <c r="F236" s="74"/>
      <c r="G236" s="74"/>
      <c r="K236" s="2"/>
    </row>
    <row r="237" spans="1:11" ht="23.25">
      <c r="A237" s="76"/>
      <c r="B237" s="4"/>
      <c r="C237" s="8"/>
      <c r="D237" s="8"/>
      <c r="E237" s="4"/>
      <c r="F237" s="9"/>
      <c r="G237" s="10"/>
      <c r="H237" s="4"/>
      <c r="I237" s="1"/>
      <c r="J237" s="5"/>
      <c r="K237" s="6"/>
    </row>
    <row r="238" spans="1:11" ht="23.25" customHeight="1">
      <c r="A238" s="76"/>
      <c r="B238" s="51" t="s">
        <v>131</v>
      </c>
      <c r="C238" s="4" t="s">
        <v>132</v>
      </c>
      <c r="D238" s="8"/>
      <c r="E238" s="8"/>
      <c r="F238" s="4"/>
      <c r="G238" s="10"/>
      <c r="H238" s="4"/>
      <c r="I238" s="1"/>
      <c r="K238" s="6">
        <f>K118</f>
        <v>16064.416000000001</v>
      </c>
    </row>
    <row r="239" spans="1:11" ht="23.25">
      <c r="A239" s="76"/>
      <c r="B239" s="51" t="s">
        <v>133</v>
      </c>
      <c r="C239" s="4" t="s">
        <v>134</v>
      </c>
      <c r="D239" s="8"/>
      <c r="E239" s="8"/>
      <c r="F239" s="4"/>
      <c r="G239" s="10"/>
      <c r="H239" s="4"/>
      <c r="I239" s="1"/>
      <c r="K239" s="6">
        <f>K125</f>
        <v>1620</v>
      </c>
    </row>
    <row r="240" spans="1:11" ht="23.25">
      <c r="A240" s="76"/>
      <c r="B240" s="51" t="s">
        <v>135</v>
      </c>
      <c r="C240" s="4" t="s">
        <v>136</v>
      </c>
      <c r="D240" s="8"/>
      <c r="E240" s="8"/>
      <c r="F240" s="4"/>
      <c r="G240" s="10"/>
      <c r="H240" s="4"/>
      <c r="I240" s="1"/>
      <c r="K240" s="6">
        <f>K142</f>
        <v>14229.6</v>
      </c>
    </row>
    <row r="241" spans="1:11" ht="29.25" customHeight="1" thickBot="1">
      <c r="A241" s="3"/>
      <c r="B241" s="51" t="s">
        <v>137</v>
      </c>
      <c r="C241" s="4" t="s">
        <v>138</v>
      </c>
      <c r="D241" s="8"/>
      <c r="E241" s="8"/>
      <c r="F241" s="4"/>
      <c r="G241" s="10"/>
      <c r="H241" s="4"/>
      <c r="I241" s="1"/>
      <c r="K241" s="144">
        <f>K221</f>
        <v>55351.840000000004</v>
      </c>
    </row>
    <row r="242" ht="5.25" customHeight="1" thickTop="1">
      <c r="A242" s="3"/>
    </row>
    <row r="243" spans="1:11" ht="29.25" customHeight="1">
      <c r="A243" s="3"/>
      <c r="B243" s="4"/>
      <c r="C243" s="8"/>
      <c r="D243" s="197" t="s">
        <v>139</v>
      </c>
      <c r="E243" s="131"/>
      <c r="F243" s="133"/>
      <c r="H243" s="131"/>
      <c r="I243" s="7"/>
      <c r="J243" s="79"/>
      <c r="K243" s="198">
        <f>SUM(K238:K242)</f>
        <v>87265.856</v>
      </c>
    </row>
    <row r="244" spans="1:4" ht="25.5" customHeight="1">
      <c r="A244" s="2"/>
      <c r="D244" s="74"/>
    </row>
    <row r="245" spans="1:11" ht="23.25">
      <c r="A245" s="11"/>
      <c r="B245" s="1" t="s">
        <v>140</v>
      </c>
      <c r="C245" s="199" t="s">
        <v>477</v>
      </c>
      <c r="D245" s="188"/>
      <c r="E245" s="188"/>
      <c r="F245" s="188"/>
      <c r="G245" s="188"/>
      <c r="H245" s="188"/>
      <c r="I245" s="188"/>
      <c r="J245" s="188"/>
      <c r="K245" s="188"/>
    </row>
    <row r="246" spans="1:11" ht="23.25">
      <c r="A246" s="278" t="s">
        <v>660</v>
      </c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</row>
    <row r="247" spans="1:11" ht="36" customHeight="1">
      <c r="A247" s="188"/>
      <c r="B247" s="12"/>
      <c r="C247" s="8" t="s">
        <v>141</v>
      </c>
      <c r="D247" s="8" t="s">
        <v>154</v>
      </c>
      <c r="E247" s="4"/>
      <c r="F247" s="12"/>
      <c r="G247" s="9"/>
      <c r="H247" s="92"/>
      <c r="I247" s="26"/>
      <c r="J247" s="86"/>
      <c r="K247" s="85"/>
    </row>
    <row r="248" spans="1:11" ht="23.25">
      <c r="A248" s="11"/>
      <c r="B248" s="12"/>
      <c r="C248" s="8"/>
      <c r="D248" s="8"/>
      <c r="E248" s="4"/>
      <c r="F248" s="12"/>
      <c r="G248" s="9"/>
      <c r="H248" s="92"/>
      <c r="I248" s="26"/>
      <c r="J248" s="86"/>
      <c r="K248" s="85"/>
    </row>
    <row r="249" spans="1:11" ht="23.25" customHeight="1">
      <c r="A249" s="11"/>
      <c r="C249" s="13"/>
      <c r="D249" s="253"/>
      <c r="E249" s="12"/>
      <c r="F249" s="12"/>
      <c r="G249" s="53" t="s">
        <v>2</v>
      </c>
      <c r="H249" s="54" t="s">
        <v>155</v>
      </c>
      <c r="I249" s="80" t="s">
        <v>4</v>
      </c>
      <c r="J249" s="80" t="s">
        <v>142</v>
      </c>
      <c r="K249" s="81" t="s">
        <v>7</v>
      </c>
    </row>
    <row r="250" spans="1:6" ht="23.25">
      <c r="A250" s="11">
        <v>1</v>
      </c>
      <c r="B250" s="12" t="s">
        <v>145</v>
      </c>
      <c r="C250" s="13"/>
      <c r="D250" s="13"/>
      <c r="E250" s="12"/>
      <c r="F250" s="12"/>
    </row>
    <row r="251" spans="2:11" ht="23.25">
      <c r="B251" s="12" t="s">
        <v>144</v>
      </c>
      <c r="C251" s="13"/>
      <c r="D251" s="13"/>
      <c r="E251" s="12"/>
      <c r="F251" s="12"/>
      <c r="G251" s="14" t="s">
        <v>57</v>
      </c>
      <c r="H251" s="84">
        <v>60</v>
      </c>
      <c r="I251" s="26">
        <v>18.35375</v>
      </c>
      <c r="J251" s="86">
        <v>1</v>
      </c>
      <c r="K251" s="85">
        <f>SUM(H251*I251)</f>
        <v>1101.2250000000001</v>
      </c>
    </row>
    <row r="252" spans="1:11" ht="24.75" customHeight="1">
      <c r="A252" s="11">
        <v>2</v>
      </c>
      <c r="B252" s="12" t="s">
        <v>156</v>
      </c>
      <c r="C252" s="13"/>
      <c r="D252" s="13"/>
      <c r="E252" s="12"/>
      <c r="F252" s="12"/>
      <c r="G252" s="14"/>
      <c r="H252" s="84"/>
      <c r="I252" s="26"/>
      <c r="J252" s="86"/>
      <c r="K252" s="85"/>
    </row>
    <row r="253" spans="2:6" ht="23.25">
      <c r="B253" s="12" t="s">
        <v>157</v>
      </c>
      <c r="C253" s="13"/>
      <c r="D253" s="13"/>
      <c r="E253" s="12"/>
      <c r="F253" s="12"/>
    </row>
    <row r="254" spans="1:11" ht="23.25">
      <c r="A254" s="11"/>
      <c r="B254" s="12" t="s">
        <v>158</v>
      </c>
      <c r="C254" s="13"/>
      <c r="D254" s="13"/>
      <c r="E254" s="12"/>
      <c r="F254" s="12"/>
      <c r="G254" s="14"/>
      <c r="H254" s="84"/>
      <c r="I254" s="26"/>
      <c r="J254" s="86"/>
      <c r="K254" s="85"/>
    </row>
    <row r="255" spans="1:11" ht="23.25">
      <c r="A255" s="11"/>
      <c r="B255" s="12" t="s">
        <v>159</v>
      </c>
      <c r="C255" s="13"/>
      <c r="D255" s="13"/>
      <c r="E255" s="12"/>
      <c r="F255" s="12"/>
      <c r="G255" s="14" t="s">
        <v>57</v>
      </c>
      <c r="H255" s="84">
        <v>60</v>
      </c>
      <c r="I255" s="26">
        <v>0.5961298</v>
      </c>
      <c r="J255" s="86">
        <v>10</v>
      </c>
      <c r="K255" s="85">
        <f>SUM(H255*I255*J255)</f>
        <v>357.67788</v>
      </c>
    </row>
    <row r="256" spans="1:11" ht="23.25">
      <c r="A256" s="11">
        <v>3</v>
      </c>
      <c r="B256" s="12" t="s">
        <v>160</v>
      </c>
      <c r="C256" s="13"/>
      <c r="D256" s="13"/>
      <c r="E256" s="12"/>
      <c r="F256" s="12"/>
      <c r="G256" s="14"/>
      <c r="H256" s="84"/>
      <c r="I256" s="26"/>
      <c r="J256" s="86"/>
      <c r="K256" s="85"/>
    </row>
    <row r="257" spans="2:6" ht="23.25" customHeight="1">
      <c r="B257" s="12" t="s">
        <v>161</v>
      </c>
      <c r="C257" s="13"/>
      <c r="D257" s="13"/>
      <c r="E257" s="12"/>
      <c r="F257" s="12"/>
    </row>
    <row r="258" spans="1:11" ht="21" customHeight="1">
      <c r="A258" s="11"/>
      <c r="B258" s="12" t="s">
        <v>162</v>
      </c>
      <c r="C258" s="13"/>
      <c r="D258" s="13"/>
      <c r="E258" s="12"/>
      <c r="F258" s="12"/>
      <c r="G258" s="14" t="s">
        <v>57</v>
      </c>
      <c r="H258" s="84">
        <v>105</v>
      </c>
      <c r="I258" s="26">
        <v>0.58732</v>
      </c>
      <c r="J258" s="86">
        <v>17</v>
      </c>
      <c r="K258" s="85">
        <f>SUM(H258*I258*J258)</f>
        <v>1048.3662</v>
      </c>
    </row>
    <row r="259" spans="1:6" ht="23.25">
      <c r="A259" s="11">
        <v>4</v>
      </c>
      <c r="B259" s="12" t="s">
        <v>149</v>
      </c>
      <c r="C259" s="13"/>
      <c r="D259" s="13"/>
      <c r="E259" s="12"/>
      <c r="F259" s="12"/>
    </row>
    <row r="260" spans="2:11" ht="23.25">
      <c r="B260" s="12" t="s">
        <v>163</v>
      </c>
      <c r="C260" s="13"/>
      <c r="D260" s="13"/>
      <c r="E260" s="12"/>
      <c r="F260" s="12"/>
      <c r="G260" s="14" t="s">
        <v>57</v>
      </c>
      <c r="H260" s="84">
        <v>105</v>
      </c>
      <c r="I260" s="26">
        <v>3.0100149999999997</v>
      </c>
      <c r="J260" s="86">
        <v>2</v>
      </c>
      <c r="K260" s="85">
        <f>SUM(H260*I260*J260)</f>
        <v>632.1031499999999</v>
      </c>
    </row>
    <row r="261" spans="1:6" ht="21" customHeight="1">
      <c r="A261" s="11">
        <v>5</v>
      </c>
      <c r="B261" s="12" t="s">
        <v>148</v>
      </c>
      <c r="C261" s="13"/>
      <c r="D261" s="13"/>
      <c r="E261" s="12"/>
      <c r="F261" s="12"/>
    </row>
    <row r="262" spans="2:11" ht="20.25" customHeight="1">
      <c r="B262" s="12" t="s">
        <v>143</v>
      </c>
      <c r="C262" s="13"/>
      <c r="D262" s="13"/>
      <c r="E262" s="12"/>
      <c r="F262" s="12"/>
      <c r="G262" s="14" t="s">
        <v>57</v>
      </c>
      <c r="H262" s="84">
        <v>105</v>
      </c>
      <c r="I262" s="26">
        <v>0.044049</v>
      </c>
      <c r="J262" s="86">
        <v>2</v>
      </c>
      <c r="K262" s="38">
        <v>9.25</v>
      </c>
    </row>
    <row r="263" spans="1:11" ht="23.25">
      <c r="A263" s="11">
        <v>6</v>
      </c>
      <c r="B263" s="12" t="s">
        <v>164</v>
      </c>
      <c r="C263" s="13"/>
      <c r="D263" s="13"/>
      <c r="E263" s="12"/>
      <c r="F263" s="12"/>
      <c r="G263" s="14"/>
      <c r="H263" s="84"/>
      <c r="I263" s="26"/>
      <c r="J263" s="86"/>
      <c r="K263" s="85"/>
    </row>
    <row r="264" spans="2:6" ht="23.25">
      <c r="B264" s="12" t="s">
        <v>165</v>
      </c>
      <c r="C264" s="13"/>
      <c r="D264" s="13"/>
      <c r="E264" s="12"/>
      <c r="F264" s="12"/>
    </row>
    <row r="265" spans="1:11" ht="17.25" customHeight="1">
      <c r="A265" s="11"/>
      <c r="B265" s="12" t="s">
        <v>166</v>
      </c>
      <c r="C265" s="13"/>
      <c r="D265" s="13"/>
      <c r="E265" s="12"/>
      <c r="F265" s="12"/>
      <c r="G265" s="14"/>
      <c r="H265" s="84"/>
      <c r="I265" s="26"/>
      <c r="J265" s="86"/>
      <c r="K265" s="85"/>
    </row>
    <row r="266" spans="1:11" ht="24" customHeight="1">
      <c r="A266" s="11"/>
      <c r="B266" s="12" t="s">
        <v>167</v>
      </c>
      <c r="C266" s="13"/>
      <c r="D266" s="13"/>
      <c r="E266" s="12"/>
      <c r="F266" s="12"/>
      <c r="G266" s="14" t="s">
        <v>57</v>
      </c>
      <c r="H266" s="84">
        <v>192</v>
      </c>
      <c r="I266" s="26">
        <v>0.06460519999999999</v>
      </c>
      <c r="J266" s="86">
        <v>27</v>
      </c>
      <c r="K266" s="85">
        <f>SUM(H266*I266*J266)</f>
        <v>334.9133568</v>
      </c>
    </row>
    <row r="267" spans="1:6" ht="24.75" customHeight="1">
      <c r="A267" s="11">
        <v>7</v>
      </c>
      <c r="B267" s="12" t="s">
        <v>168</v>
      </c>
      <c r="C267" s="13"/>
      <c r="D267" s="13"/>
      <c r="E267" s="12"/>
      <c r="F267" s="12"/>
    </row>
    <row r="268" spans="2:11" ht="25.5" customHeight="1">
      <c r="B268" s="12" t="s">
        <v>143</v>
      </c>
      <c r="C268" s="13"/>
      <c r="D268" s="13"/>
      <c r="E268" s="12"/>
      <c r="F268" s="12"/>
      <c r="G268" s="14" t="s">
        <v>57</v>
      </c>
      <c r="H268" s="15">
        <v>192</v>
      </c>
      <c r="I268" s="12">
        <v>0.044049</v>
      </c>
      <c r="J268" s="16">
        <v>3</v>
      </c>
      <c r="K268" s="82">
        <f>SUM(H268*I268*J268)</f>
        <v>25.372223999999996</v>
      </c>
    </row>
    <row r="269" spans="1:11" ht="23.25">
      <c r="A269" s="11">
        <v>8</v>
      </c>
      <c r="B269" s="12" t="s">
        <v>169</v>
      </c>
      <c r="C269" s="13"/>
      <c r="D269" s="13"/>
      <c r="E269" s="12"/>
      <c r="F269" s="12"/>
      <c r="G269" s="14"/>
      <c r="H269" s="15"/>
      <c r="I269" s="12"/>
      <c r="J269" s="16"/>
      <c r="K269" s="82"/>
    </row>
    <row r="270" spans="2:11" ht="23.25">
      <c r="B270" s="12" t="s">
        <v>170</v>
      </c>
      <c r="C270" s="13"/>
      <c r="D270" s="13"/>
      <c r="E270" s="12"/>
      <c r="F270" s="12"/>
      <c r="G270" s="14"/>
      <c r="H270" s="15"/>
      <c r="I270" s="12"/>
      <c r="J270" s="16"/>
      <c r="K270" s="82"/>
    </row>
    <row r="271" spans="1:11" ht="23.25">
      <c r="A271" s="11"/>
      <c r="B271" s="12" t="s">
        <v>171</v>
      </c>
      <c r="C271" s="13"/>
      <c r="D271" s="13"/>
      <c r="E271" s="12"/>
      <c r="F271" s="12"/>
      <c r="G271" s="14" t="s">
        <v>54</v>
      </c>
      <c r="H271" s="15">
        <v>2</v>
      </c>
      <c r="I271" s="12">
        <v>29.366</v>
      </c>
      <c r="J271" s="16">
        <v>1</v>
      </c>
      <c r="K271" s="82">
        <f>SUM(H271*I271)</f>
        <v>58.732</v>
      </c>
    </row>
    <row r="272" spans="1:11" ht="23.25">
      <c r="A272" s="11"/>
      <c r="B272" s="12"/>
      <c r="C272" s="13"/>
      <c r="D272" s="13"/>
      <c r="E272" s="12"/>
      <c r="F272" s="12"/>
      <c r="G272" s="14" t="s">
        <v>54</v>
      </c>
      <c r="H272" s="15">
        <v>1</v>
      </c>
      <c r="I272" s="12">
        <v>14.683</v>
      </c>
      <c r="J272" s="16">
        <v>1</v>
      </c>
      <c r="K272" s="82">
        <f>SUM(H272*I272)</f>
        <v>14.683</v>
      </c>
    </row>
    <row r="273" spans="1:11" ht="23.25">
      <c r="A273" s="11"/>
      <c r="B273" s="12"/>
      <c r="C273" s="13"/>
      <c r="D273" s="13"/>
      <c r="E273" s="12"/>
      <c r="F273" s="12"/>
      <c r="G273" s="14" t="s">
        <v>54</v>
      </c>
      <c r="H273" s="15">
        <v>4</v>
      </c>
      <c r="I273" s="12">
        <v>2.9366</v>
      </c>
      <c r="J273" s="16">
        <v>1</v>
      </c>
      <c r="K273" s="82">
        <f>SUM(H273*I273)</f>
        <v>11.7464</v>
      </c>
    </row>
    <row r="274" spans="1:11" ht="23.25">
      <c r="A274" s="11">
        <v>9</v>
      </c>
      <c r="B274" s="12" t="s">
        <v>172</v>
      </c>
      <c r="C274" s="13"/>
      <c r="D274" s="13"/>
      <c r="E274" s="12"/>
      <c r="F274" s="12"/>
      <c r="G274" s="14"/>
      <c r="H274" s="15"/>
      <c r="I274" s="12"/>
      <c r="J274" s="16"/>
      <c r="K274" s="82"/>
    </row>
    <row r="275" spans="2:11" ht="23.25">
      <c r="B275" s="12" t="s">
        <v>170</v>
      </c>
      <c r="C275" s="13"/>
      <c r="D275" s="13"/>
      <c r="E275" s="12"/>
      <c r="F275" s="12"/>
      <c r="G275" s="14" t="s">
        <v>54</v>
      </c>
      <c r="H275" s="15">
        <v>16</v>
      </c>
      <c r="I275" s="12">
        <v>18.559312</v>
      </c>
      <c r="J275" s="16">
        <v>1</v>
      </c>
      <c r="K275" s="82">
        <f>SUM(H275*I275)</f>
        <v>296.948992</v>
      </c>
    </row>
    <row r="276" spans="1:15" ht="23.25">
      <c r="A276" s="11"/>
      <c r="B276" s="12" t="s">
        <v>171</v>
      </c>
      <c r="C276" s="13"/>
      <c r="D276" s="13"/>
      <c r="E276" s="12"/>
      <c r="F276" s="12"/>
      <c r="K276" s="2"/>
      <c r="L276" s="200" t="s">
        <v>522</v>
      </c>
      <c r="M276" s="202"/>
      <c r="N276" s="202"/>
      <c r="O276" s="202"/>
    </row>
    <row r="277" spans="1:15" ht="24" thickBot="1">
      <c r="A277" s="11"/>
      <c r="B277" s="12"/>
      <c r="C277" s="13"/>
      <c r="D277" s="13"/>
      <c r="E277" s="41" t="s">
        <v>16</v>
      </c>
      <c r="F277" s="61"/>
      <c r="G277" s="39"/>
      <c r="H277" s="62"/>
      <c r="I277" s="41"/>
      <c r="J277" s="42"/>
      <c r="K277" s="89">
        <f>SUM(K251:K275)</f>
        <v>3891.0182028</v>
      </c>
      <c r="L277" s="200"/>
      <c r="M277" s="202"/>
      <c r="N277" s="202"/>
      <c r="O277" s="202"/>
    </row>
    <row r="278" spans="1:15" ht="24" thickTop="1">
      <c r="A278" s="11"/>
      <c r="B278" s="12"/>
      <c r="C278" s="13"/>
      <c r="D278" s="13"/>
      <c r="E278" s="90"/>
      <c r="F278" s="26"/>
      <c r="G278" s="93"/>
      <c r="H278" s="92"/>
      <c r="I278" s="90"/>
      <c r="J278" s="94"/>
      <c r="K278" s="91"/>
      <c r="L278" s="200"/>
      <c r="M278" s="202"/>
      <c r="N278" s="202"/>
      <c r="O278" s="202"/>
    </row>
    <row r="279" spans="1:15" ht="23.25">
      <c r="A279" s="11"/>
      <c r="B279" s="200"/>
      <c r="C279" s="200"/>
      <c r="D279" s="200"/>
      <c r="E279" s="200"/>
      <c r="F279" s="201"/>
      <c r="G279" s="201"/>
      <c r="I279" s="174"/>
      <c r="J279" s="168"/>
      <c r="K279" s="168"/>
      <c r="L279" s="200"/>
      <c r="M279" s="202"/>
      <c r="N279" s="202"/>
      <c r="O279" s="202"/>
    </row>
    <row r="280" spans="1:15" ht="23.25">
      <c r="A280" s="200"/>
      <c r="B280" s="233" t="s">
        <v>634</v>
      </c>
      <c r="C280" s="233"/>
      <c r="D280" s="233"/>
      <c r="E280" s="233"/>
      <c r="F280" s="233"/>
      <c r="G280" s="233"/>
      <c r="H280" s="74"/>
      <c r="I280" s="234"/>
      <c r="J280" s="235"/>
      <c r="K280" s="168"/>
      <c r="L280" s="200"/>
      <c r="M280" s="202"/>
      <c r="N280" s="202"/>
      <c r="O280" s="202"/>
    </row>
    <row r="281" spans="1:15" ht="23.25">
      <c r="A281" s="233"/>
      <c r="B281" s="200"/>
      <c r="C281" s="200"/>
      <c r="D281" s="200"/>
      <c r="E281" s="200"/>
      <c r="F281" s="201"/>
      <c r="G281" s="201"/>
      <c r="I281" s="174"/>
      <c r="J281" s="168"/>
      <c r="K281" s="168"/>
      <c r="L281" s="200"/>
      <c r="M281" s="202"/>
      <c r="N281" s="202"/>
      <c r="O281" s="202"/>
    </row>
    <row r="282" spans="1:15" ht="23.25">
      <c r="A282" s="200"/>
      <c r="B282" s="200"/>
      <c r="C282" s="200"/>
      <c r="D282" s="200"/>
      <c r="E282" s="200"/>
      <c r="F282" s="201"/>
      <c r="G282" s="53" t="s">
        <v>2</v>
      </c>
      <c r="H282" s="54" t="s">
        <v>155</v>
      </c>
      <c r="I282" s="80" t="s">
        <v>4</v>
      </c>
      <c r="J282" s="80" t="s">
        <v>142</v>
      </c>
      <c r="K282" s="81" t="s">
        <v>7</v>
      </c>
      <c r="L282" s="200"/>
      <c r="M282" s="202"/>
      <c r="N282" s="202"/>
      <c r="O282" s="202"/>
    </row>
    <row r="283" spans="1:15" ht="23.25">
      <c r="A283" s="236">
        <v>1</v>
      </c>
      <c r="B283" s="200" t="s">
        <v>635</v>
      </c>
      <c r="C283" s="200"/>
      <c r="D283" s="200"/>
      <c r="E283" s="200"/>
      <c r="F283" s="201"/>
      <c r="G283" s="201"/>
      <c r="I283" s="174"/>
      <c r="J283" s="168"/>
      <c r="K283" s="168"/>
      <c r="L283" s="200"/>
      <c r="M283" s="202"/>
      <c r="N283" s="202"/>
      <c r="O283" s="202"/>
    </row>
    <row r="284" spans="2:15" ht="23.25">
      <c r="B284" s="200" t="s">
        <v>636</v>
      </c>
      <c r="C284" s="200"/>
      <c r="D284" s="200"/>
      <c r="E284" s="200"/>
      <c r="F284" s="201"/>
      <c r="G284" s="201"/>
      <c r="I284" s="174"/>
      <c r="J284" s="168"/>
      <c r="K284" s="168"/>
      <c r="L284" s="200"/>
      <c r="M284" s="202"/>
      <c r="N284" s="202"/>
      <c r="O284" s="202"/>
    </row>
    <row r="285" spans="1:15" ht="23.25">
      <c r="A285" s="200"/>
      <c r="B285" s="166" t="s">
        <v>637</v>
      </c>
      <c r="C285" s="167"/>
      <c r="D285" s="167"/>
      <c r="E285" s="166"/>
      <c r="F285" s="168"/>
      <c r="G285" s="241" t="s">
        <v>54</v>
      </c>
      <c r="H285" s="232">
        <v>10</v>
      </c>
      <c r="I285" s="12">
        <v>3.67075</v>
      </c>
      <c r="J285" s="241">
        <v>17</v>
      </c>
      <c r="K285" s="232">
        <v>624.03</v>
      </c>
      <c r="L285" s="200"/>
      <c r="M285" s="202"/>
      <c r="N285" s="202"/>
      <c r="O285" s="202"/>
    </row>
    <row r="286" spans="1:15" ht="23.25">
      <c r="A286" s="242">
        <v>2</v>
      </c>
      <c r="B286" s="244" t="s">
        <v>638</v>
      </c>
      <c r="C286" s="244"/>
      <c r="D286" s="244"/>
      <c r="E286" s="244"/>
      <c r="K286" s="2"/>
      <c r="L286" s="200"/>
      <c r="M286" s="202"/>
      <c r="N286" s="202"/>
      <c r="O286" s="202"/>
    </row>
    <row r="287" spans="2:15" ht="23.25">
      <c r="B287" s="244" t="s">
        <v>243</v>
      </c>
      <c r="C287" s="244"/>
      <c r="D287" s="244"/>
      <c r="E287" s="244"/>
      <c r="G287" s="121" t="s">
        <v>54</v>
      </c>
      <c r="H287" s="2">
        <v>300</v>
      </c>
      <c r="I287" s="12">
        <v>0.58732</v>
      </c>
      <c r="J287" s="2">
        <v>1</v>
      </c>
      <c r="K287" s="38">
        <v>176.2</v>
      </c>
      <c r="L287" s="200"/>
      <c r="M287" s="202"/>
      <c r="N287" s="202"/>
      <c r="O287" s="202"/>
    </row>
    <row r="288" spans="1:15" ht="0.75" customHeight="1">
      <c r="A288" s="243"/>
      <c r="K288" s="2"/>
      <c r="L288" s="200"/>
      <c r="M288" s="202"/>
      <c r="N288" s="202"/>
      <c r="O288" s="202"/>
    </row>
    <row r="289" spans="1:15" ht="23.25" customHeight="1" hidden="1">
      <c r="A289" s="2"/>
      <c r="K289" s="2"/>
      <c r="L289" s="200"/>
      <c r="M289" s="202"/>
      <c r="N289" s="202"/>
      <c r="O289" s="202"/>
    </row>
    <row r="290" spans="1:15" ht="18.75" customHeight="1" hidden="1">
      <c r="A290" s="2"/>
      <c r="K290" s="2"/>
      <c r="L290" s="200"/>
      <c r="M290" s="202"/>
      <c r="N290" s="202"/>
      <c r="O290" s="202"/>
    </row>
    <row r="291" spans="1:15" ht="22.5" customHeight="1" hidden="1">
      <c r="A291" s="2"/>
      <c r="K291" s="2"/>
      <c r="L291" s="200"/>
      <c r="M291" s="202"/>
      <c r="N291" s="202"/>
      <c r="O291" s="202"/>
    </row>
    <row r="292" spans="1:15" ht="25.5" customHeight="1" hidden="1">
      <c r="A292" s="2"/>
      <c r="K292" s="2"/>
      <c r="L292" s="200"/>
      <c r="M292" s="202"/>
      <c r="N292" s="202"/>
      <c r="O292" s="202"/>
    </row>
    <row r="293" spans="1:15" ht="25.5" customHeight="1" hidden="1">
      <c r="A293" s="2"/>
      <c r="B293" s="8" t="s">
        <v>153</v>
      </c>
      <c r="C293" s="8" t="s">
        <v>466</v>
      </c>
      <c r="H293" s="15"/>
      <c r="I293" s="12"/>
      <c r="J293" s="16"/>
      <c r="K293" s="82"/>
      <c r="L293" s="200"/>
      <c r="M293" s="202"/>
      <c r="N293" s="202"/>
      <c r="O293" s="202"/>
    </row>
    <row r="294" spans="1:15" ht="23.25" hidden="1">
      <c r="A294" s="11"/>
      <c r="B294" s="8"/>
      <c r="C294" s="8"/>
      <c r="E294" s="4"/>
      <c r="F294" s="12"/>
      <c r="G294" s="9"/>
      <c r="H294" s="15"/>
      <c r="I294" s="12"/>
      <c r="J294" s="16"/>
      <c r="K294" s="82"/>
      <c r="L294" s="166"/>
      <c r="O294" s="202"/>
    </row>
    <row r="295" spans="1:15" ht="23.25" hidden="1">
      <c r="A295" s="11"/>
      <c r="B295" s="12"/>
      <c r="C295" s="13"/>
      <c r="D295" s="13"/>
      <c r="E295" s="12"/>
      <c r="F295" s="12"/>
      <c r="G295" s="53" t="s">
        <v>2</v>
      </c>
      <c r="H295" s="54" t="s">
        <v>155</v>
      </c>
      <c r="I295" s="80" t="s">
        <v>4</v>
      </c>
      <c r="J295" s="80" t="s">
        <v>142</v>
      </c>
      <c r="K295" s="81" t="s">
        <v>7</v>
      </c>
      <c r="L295" s="166"/>
      <c r="O295" s="202"/>
    </row>
    <row r="296" spans="1:15" ht="23.25" hidden="1">
      <c r="A296" s="11"/>
      <c r="B296" s="12" t="s">
        <v>151</v>
      </c>
      <c r="C296" s="13"/>
      <c r="D296" s="13"/>
      <c r="E296" s="12"/>
      <c r="F296" s="12"/>
      <c r="G296" s="14"/>
      <c r="H296" s="15"/>
      <c r="I296" s="12"/>
      <c r="J296" s="16"/>
      <c r="K296" s="82"/>
      <c r="L296" s="166"/>
      <c r="O296" s="202"/>
    </row>
    <row r="297" spans="1:15" ht="23.25" hidden="1">
      <c r="A297" s="11">
        <v>1</v>
      </c>
      <c r="B297" s="12" t="s">
        <v>173</v>
      </c>
      <c r="C297" s="13"/>
      <c r="D297" s="13"/>
      <c r="E297" s="12" t="s">
        <v>174</v>
      </c>
      <c r="F297" s="12"/>
      <c r="G297" s="14" t="s">
        <v>54</v>
      </c>
      <c r="H297" s="15">
        <v>10</v>
      </c>
      <c r="I297" s="12">
        <v>3.67075</v>
      </c>
      <c r="J297" s="16">
        <v>17</v>
      </c>
      <c r="K297" s="82">
        <f>SUM(H297*I297*J297)</f>
        <v>624.0274999999999</v>
      </c>
      <c r="L297" s="166"/>
      <c r="O297" s="202"/>
    </row>
    <row r="298" spans="1:15" ht="23.25" hidden="1">
      <c r="A298" s="11"/>
      <c r="B298" s="12" t="s">
        <v>175</v>
      </c>
      <c r="C298" s="13"/>
      <c r="D298" s="13"/>
      <c r="E298" s="12"/>
      <c r="F298" s="12"/>
      <c r="L298" s="166"/>
      <c r="O298" s="202"/>
    </row>
    <row r="299" spans="1:15" ht="23.25" hidden="1">
      <c r="A299" s="11"/>
      <c r="B299" s="12" t="s">
        <v>176</v>
      </c>
      <c r="C299" s="13"/>
      <c r="D299" s="13"/>
      <c r="E299" s="12"/>
      <c r="F299" s="12"/>
      <c r="G299" s="14"/>
      <c r="H299" s="15"/>
      <c r="I299" s="12"/>
      <c r="J299" s="16"/>
      <c r="K299" s="82"/>
      <c r="L299" s="166"/>
      <c r="O299" s="202"/>
    </row>
    <row r="300" spans="1:15" ht="23.25" hidden="1">
      <c r="A300" s="11">
        <v>2</v>
      </c>
      <c r="B300" s="12" t="s">
        <v>177</v>
      </c>
      <c r="C300" s="13"/>
      <c r="D300" s="13"/>
      <c r="E300" s="12"/>
      <c r="F300" s="12"/>
      <c r="G300" s="14" t="s">
        <v>54</v>
      </c>
      <c r="H300" s="15">
        <v>300</v>
      </c>
      <c r="I300" s="12">
        <v>0.58732</v>
      </c>
      <c r="J300" s="16">
        <v>1</v>
      </c>
      <c r="K300" s="82">
        <f>SUM(H300*I300)</f>
        <v>176.196</v>
      </c>
      <c r="L300" s="200"/>
      <c r="M300" s="202"/>
      <c r="N300" s="202"/>
      <c r="O300" s="202"/>
    </row>
    <row r="301" spans="1:15" ht="23.25">
      <c r="A301" s="11">
        <v>3</v>
      </c>
      <c r="B301" s="12" t="s">
        <v>156</v>
      </c>
      <c r="C301" s="13"/>
      <c r="D301" s="13"/>
      <c r="E301" s="12"/>
      <c r="F301" s="12"/>
      <c r="G301" s="14"/>
      <c r="H301" s="15"/>
      <c r="I301" s="12"/>
      <c r="J301" s="16"/>
      <c r="K301" s="261"/>
      <c r="L301" s="200"/>
      <c r="M301" s="202"/>
      <c r="N301" s="202"/>
      <c r="O301" s="202"/>
    </row>
    <row r="302" spans="2:15" ht="23.25">
      <c r="B302" s="12" t="s">
        <v>178</v>
      </c>
      <c r="C302" s="13"/>
      <c r="D302" s="13"/>
      <c r="E302" s="12"/>
      <c r="F302" s="12"/>
      <c r="L302" s="200"/>
      <c r="M302" s="202"/>
      <c r="N302" s="202"/>
      <c r="O302" s="202"/>
    </row>
    <row r="303" spans="1:15" ht="23.25">
      <c r="A303" s="11"/>
      <c r="B303" s="12" t="s">
        <v>179</v>
      </c>
      <c r="C303" s="13"/>
      <c r="D303" s="13"/>
      <c r="E303" s="12"/>
      <c r="F303" s="12"/>
      <c r="G303" s="14" t="s">
        <v>54</v>
      </c>
      <c r="H303" s="15">
        <v>12</v>
      </c>
      <c r="I303" s="12">
        <v>0.58732</v>
      </c>
      <c r="J303" s="16">
        <v>10</v>
      </c>
      <c r="K303" s="82">
        <f>SUM(H303*I303*J303)</f>
        <v>70.4784</v>
      </c>
      <c r="L303" s="200"/>
      <c r="M303" s="202"/>
      <c r="N303" s="202"/>
      <c r="O303" s="202"/>
    </row>
    <row r="304" spans="1:11" ht="23.25">
      <c r="A304" s="11">
        <v>4</v>
      </c>
      <c r="B304" s="12" t="s">
        <v>180</v>
      </c>
      <c r="C304" s="13"/>
      <c r="D304" s="13"/>
      <c r="E304" s="12"/>
      <c r="F304" s="12"/>
      <c r="G304" s="14"/>
      <c r="H304" s="15"/>
      <c r="I304" s="12"/>
      <c r="J304" s="16"/>
      <c r="K304" s="82"/>
    </row>
    <row r="305" spans="2:6" ht="23.25">
      <c r="B305" s="12" t="s">
        <v>181</v>
      </c>
      <c r="C305" s="13"/>
      <c r="D305" s="13"/>
      <c r="E305" s="12"/>
      <c r="F305" s="12"/>
    </row>
    <row r="306" spans="1:11" ht="23.25">
      <c r="A306" s="11"/>
      <c r="B306" s="12" t="s">
        <v>147</v>
      </c>
      <c r="C306" s="13"/>
      <c r="D306" s="13"/>
      <c r="E306" s="12"/>
      <c r="F306" s="12"/>
      <c r="G306" s="14" t="s">
        <v>54</v>
      </c>
      <c r="H306" s="15">
        <v>20</v>
      </c>
      <c r="I306" s="12">
        <v>0.8516139999999999</v>
      </c>
      <c r="J306" s="16">
        <v>12</v>
      </c>
      <c r="K306" s="82">
        <f>SUM(H306*I306*J306)</f>
        <v>204.38735999999994</v>
      </c>
    </row>
    <row r="307" spans="1:11" ht="23.25">
      <c r="A307" s="11">
        <v>5</v>
      </c>
      <c r="B307" s="12" t="s">
        <v>182</v>
      </c>
      <c r="C307" s="13"/>
      <c r="D307" s="13"/>
      <c r="E307" s="12"/>
      <c r="F307" s="12"/>
      <c r="G307" s="14"/>
      <c r="H307" s="15"/>
      <c r="I307" s="12"/>
      <c r="J307" s="16"/>
      <c r="K307" s="82"/>
    </row>
    <row r="308" spans="2:11" ht="23.25">
      <c r="B308" s="12" t="s">
        <v>183</v>
      </c>
      <c r="C308" s="13"/>
      <c r="D308" s="13"/>
      <c r="E308" s="12"/>
      <c r="F308" s="12"/>
      <c r="G308" s="14" t="s">
        <v>57</v>
      </c>
      <c r="H308" s="15">
        <v>4</v>
      </c>
      <c r="I308" s="12">
        <v>1.879424</v>
      </c>
      <c r="J308" s="16">
        <v>5</v>
      </c>
      <c r="K308" s="82">
        <f>SUM(H308*I308*J308)</f>
        <v>37.58848</v>
      </c>
    </row>
    <row r="309" spans="1:11" ht="23.25">
      <c r="A309" s="11">
        <v>6</v>
      </c>
      <c r="B309" s="12" t="s">
        <v>184</v>
      </c>
      <c r="C309" s="13"/>
      <c r="D309" s="13" t="s">
        <v>185</v>
      </c>
      <c r="E309" s="12"/>
      <c r="F309" s="12"/>
      <c r="G309" s="14"/>
      <c r="H309" s="15"/>
      <c r="I309" s="12"/>
      <c r="J309" s="16"/>
      <c r="K309" s="82"/>
    </row>
    <row r="310" spans="2:11" ht="29.25" customHeight="1">
      <c r="B310" s="12" t="s">
        <v>186</v>
      </c>
      <c r="C310" s="13"/>
      <c r="D310" s="13"/>
      <c r="E310" s="12"/>
      <c r="F310" s="12"/>
      <c r="G310" s="14" t="s">
        <v>57</v>
      </c>
      <c r="H310" s="15">
        <v>8</v>
      </c>
      <c r="I310" s="12">
        <v>0.044049</v>
      </c>
      <c r="J310" s="16">
        <v>2</v>
      </c>
      <c r="K310" s="82">
        <f>SUM(H310*I310*J310)</f>
        <v>0.704784</v>
      </c>
    </row>
    <row r="311" spans="1:11" ht="23.25" customHeight="1">
      <c r="A311" s="11">
        <v>7</v>
      </c>
      <c r="B311" s="12" t="s">
        <v>187</v>
      </c>
      <c r="C311" s="13"/>
      <c r="D311" s="13"/>
      <c r="E311" s="12"/>
      <c r="F311" s="12"/>
      <c r="G311" s="14"/>
      <c r="H311" s="15"/>
      <c r="I311" s="12"/>
      <c r="J311" s="16"/>
      <c r="K311" s="82"/>
    </row>
    <row r="312" spans="2:11" ht="23.25">
      <c r="B312" s="12" t="s">
        <v>143</v>
      </c>
      <c r="C312" s="13"/>
      <c r="D312" s="13"/>
      <c r="E312" s="12"/>
      <c r="F312" s="12"/>
      <c r="G312" s="14" t="s">
        <v>54</v>
      </c>
      <c r="H312" s="15">
        <v>2</v>
      </c>
      <c r="I312" s="12">
        <v>29.366</v>
      </c>
      <c r="J312" s="16">
        <v>1</v>
      </c>
      <c r="K312" s="82">
        <f>SUM(H312*I312)</f>
        <v>58.732</v>
      </c>
    </row>
    <row r="313" spans="1:11" ht="23.25">
      <c r="A313" s="11"/>
      <c r="B313" s="12"/>
      <c r="C313" s="13"/>
      <c r="D313" s="13"/>
      <c r="E313" s="12"/>
      <c r="F313" s="12"/>
      <c r="G313" s="14" t="s">
        <v>54</v>
      </c>
      <c r="H313" s="15">
        <v>2</v>
      </c>
      <c r="I313" s="12">
        <v>14.683</v>
      </c>
      <c r="J313" s="16">
        <v>1</v>
      </c>
      <c r="K313" s="82">
        <f>SUM(H313*I313)</f>
        <v>29.366</v>
      </c>
    </row>
    <row r="314" spans="1:11" ht="24" thickBot="1">
      <c r="A314" s="11"/>
      <c r="B314" s="4"/>
      <c r="C314" s="8"/>
      <c r="D314" s="8"/>
      <c r="E314" s="41" t="s">
        <v>16</v>
      </c>
      <c r="F314" s="41"/>
      <c r="G314" s="39"/>
      <c r="H314" s="62"/>
      <c r="I314" s="41"/>
      <c r="J314" s="42"/>
      <c r="K314" s="89">
        <f>SUM(K297:K313)</f>
        <v>1201.4805239999996</v>
      </c>
    </row>
    <row r="315" spans="1:11" ht="24" thickTop="1">
      <c r="A315" s="3"/>
      <c r="B315" s="12"/>
      <c r="C315" s="13"/>
      <c r="D315" s="13"/>
      <c r="E315" s="12"/>
      <c r="F315" s="12"/>
      <c r="G315" s="14"/>
      <c r="H315" s="15"/>
      <c r="I315" s="12"/>
      <c r="J315" s="16"/>
      <c r="K315" s="82"/>
    </row>
    <row r="316" spans="1:11" ht="23.25">
      <c r="A316" s="11"/>
      <c r="B316" s="8" t="s">
        <v>547</v>
      </c>
      <c r="C316" s="8" t="s">
        <v>461</v>
      </c>
      <c r="F316" s="12"/>
      <c r="G316" s="9"/>
      <c r="H316" s="10"/>
      <c r="I316" s="12"/>
      <c r="J316" s="16"/>
      <c r="K316" s="82"/>
    </row>
    <row r="317" spans="1:11" ht="23.25">
      <c r="A317" s="11"/>
      <c r="B317" s="8"/>
      <c r="C317" s="8"/>
      <c r="F317" s="12"/>
      <c r="G317" s="9"/>
      <c r="H317" s="10"/>
      <c r="I317" s="12"/>
      <c r="J317" s="16"/>
      <c r="K317" s="82"/>
    </row>
    <row r="318" spans="1:11" ht="23.25">
      <c r="A318" s="11"/>
      <c r="B318" s="12"/>
      <c r="C318" s="13"/>
      <c r="D318" s="13"/>
      <c r="E318" s="12"/>
      <c r="F318" s="12"/>
      <c r="G318" s="53" t="s">
        <v>2</v>
      </c>
      <c r="H318" s="54" t="s">
        <v>155</v>
      </c>
      <c r="I318" s="80" t="s">
        <v>4</v>
      </c>
      <c r="J318" s="80" t="s">
        <v>142</v>
      </c>
      <c r="K318" s="81" t="s">
        <v>7</v>
      </c>
    </row>
    <row r="319" spans="1:11" ht="23.25">
      <c r="A319" s="11">
        <v>1</v>
      </c>
      <c r="B319" s="12" t="s">
        <v>146</v>
      </c>
      <c r="C319" s="13"/>
      <c r="D319" s="13"/>
      <c r="E319" s="12"/>
      <c r="F319" s="12"/>
      <c r="G319" s="14"/>
      <c r="H319" s="15"/>
      <c r="I319" s="12"/>
      <c r="J319" s="16"/>
      <c r="K319" s="82"/>
    </row>
    <row r="320" spans="2:6" ht="23.25">
      <c r="B320" s="12" t="s">
        <v>189</v>
      </c>
      <c r="C320" s="13"/>
      <c r="D320" s="13"/>
      <c r="E320" s="12"/>
      <c r="F320" s="12"/>
    </row>
    <row r="321" spans="1:11" ht="23.25">
      <c r="A321" s="11"/>
      <c r="B321" s="12" t="s">
        <v>663</v>
      </c>
      <c r="C321" s="13"/>
      <c r="D321" s="13"/>
      <c r="E321" s="12"/>
      <c r="F321" s="12"/>
      <c r="G321" s="14" t="s">
        <v>54</v>
      </c>
      <c r="H321" s="15">
        <v>60</v>
      </c>
      <c r="I321" s="12">
        <v>0.58732</v>
      </c>
      <c r="J321" s="16">
        <v>17</v>
      </c>
      <c r="K321" s="82">
        <f>SUM(H321*I321*J321)</f>
        <v>599.0663999999999</v>
      </c>
    </row>
    <row r="322" spans="1:11" ht="24.75" customHeight="1">
      <c r="A322" s="11">
        <v>2</v>
      </c>
      <c r="B322" s="12" t="s">
        <v>149</v>
      </c>
      <c r="C322" s="13"/>
      <c r="D322" s="13"/>
      <c r="E322" s="12"/>
      <c r="F322" s="12"/>
      <c r="G322" s="14"/>
      <c r="H322" s="15"/>
      <c r="I322" s="12"/>
      <c r="J322" s="16"/>
      <c r="K322" s="82"/>
    </row>
    <row r="323" spans="2:11" ht="24.75" customHeight="1">
      <c r="B323" s="12" t="s">
        <v>190</v>
      </c>
      <c r="C323" s="13"/>
      <c r="D323" s="13"/>
      <c r="E323" s="12"/>
      <c r="F323" s="12"/>
      <c r="G323" s="14" t="s">
        <v>54</v>
      </c>
      <c r="H323" s="15">
        <v>60</v>
      </c>
      <c r="I323" s="12">
        <v>3.0100149999999997</v>
      </c>
      <c r="J323" s="16">
        <v>2</v>
      </c>
      <c r="K323" s="82">
        <f>SUM(H323*I323*J323)</f>
        <v>361.20179999999993</v>
      </c>
    </row>
    <row r="324" spans="1:11" ht="24.75" customHeight="1">
      <c r="A324" s="11">
        <v>3</v>
      </c>
      <c r="B324" s="12" t="s">
        <v>664</v>
      </c>
      <c r="C324" s="13"/>
      <c r="D324" s="13"/>
      <c r="E324" s="12"/>
      <c r="F324" s="12"/>
      <c r="G324" s="14"/>
      <c r="H324" s="15"/>
      <c r="I324" s="12"/>
      <c r="J324" s="16"/>
      <c r="K324" s="82"/>
    </row>
    <row r="325" spans="2:11" ht="24.75" customHeight="1">
      <c r="B325" s="12" t="s">
        <v>191</v>
      </c>
      <c r="C325" s="13"/>
      <c r="D325" s="13"/>
      <c r="E325" s="12"/>
      <c r="F325" s="12"/>
      <c r="G325" s="14"/>
      <c r="H325" s="15"/>
      <c r="I325" s="12"/>
      <c r="J325" s="16"/>
      <c r="K325" s="82"/>
    </row>
    <row r="326" spans="1:11" ht="23.25">
      <c r="A326" s="11"/>
      <c r="B326" s="12" t="s">
        <v>150</v>
      </c>
      <c r="C326" s="13"/>
      <c r="D326" s="13"/>
      <c r="E326" s="12"/>
      <c r="F326" s="12"/>
      <c r="G326" s="14" t="s">
        <v>57</v>
      </c>
      <c r="H326" s="15">
        <v>8</v>
      </c>
      <c r="I326" s="12">
        <v>1.4683</v>
      </c>
      <c r="J326" s="16">
        <v>4</v>
      </c>
      <c r="K326" s="82">
        <f>SUM(H326*I326*J326)</f>
        <v>46.9856</v>
      </c>
    </row>
    <row r="327" spans="1:11" ht="23.25">
      <c r="A327" s="11">
        <v>4</v>
      </c>
      <c r="B327" s="12" t="s">
        <v>192</v>
      </c>
      <c r="C327" s="13"/>
      <c r="D327" s="13"/>
      <c r="E327" s="12"/>
      <c r="F327" s="12"/>
      <c r="G327" s="14"/>
      <c r="H327" s="15"/>
      <c r="I327" s="12"/>
      <c r="J327" s="16"/>
      <c r="K327" s="82"/>
    </row>
    <row r="328" spans="2:14" ht="23.25">
      <c r="B328" s="12" t="s">
        <v>193</v>
      </c>
      <c r="C328" s="13"/>
      <c r="D328" s="13"/>
      <c r="E328" s="12"/>
      <c r="F328" s="12"/>
      <c r="G328" s="14" t="s">
        <v>57</v>
      </c>
      <c r="H328" s="15">
        <v>8</v>
      </c>
      <c r="I328" s="12">
        <v>0.032302599999999994</v>
      </c>
      <c r="J328" s="16">
        <v>2</v>
      </c>
      <c r="K328" s="82">
        <f>SUM(H328*I328*J328)</f>
        <v>0.5168415999999999</v>
      </c>
      <c r="L328" s="188"/>
      <c r="M328" s="188"/>
      <c r="N328" s="189"/>
    </row>
    <row r="329" spans="1:14" ht="23.25">
      <c r="A329" s="11">
        <v>5</v>
      </c>
      <c r="B329" s="12" t="s">
        <v>194</v>
      </c>
      <c r="C329" s="13"/>
      <c r="D329" s="13"/>
      <c r="E329" s="12"/>
      <c r="F329" s="12"/>
      <c r="G329" s="14"/>
      <c r="H329" s="15"/>
      <c r="I329" s="12"/>
      <c r="J329" s="16"/>
      <c r="K329" s="82"/>
      <c r="L329" s="189"/>
      <c r="M329" s="189"/>
      <c r="N329" s="189"/>
    </row>
    <row r="330" spans="2:11" ht="23.25">
      <c r="B330" s="12" t="s">
        <v>195</v>
      </c>
      <c r="C330" s="13"/>
      <c r="D330" s="13"/>
      <c r="E330" s="12"/>
      <c r="F330" s="12"/>
      <c r="G330" s="14"/>
      <c r="H330" s="15"/>
      <c r="I330" s="12"/>
      <c r="J330" s="16"/>
      <c r="K330" s="82"/>
    </row>
    <row r="331" spans="1:11" ht="23.25">
      <c r="A331" s="11"/>
      <c r="B331" s="12" t="s">
        <v>196</v>
      </c>
      <c r="C331" s="13"/>
      <c r="D331" s="13"/>
      <c r="E331" s="12"/>
      <c r="F331" s="12"/>
      <c r="G331" s="14" t="s">
        <v>57</v>
      </c>
      <c r="H331" s="15">
        <v>8</v>
      </c>
      <c r="I331" s="12">
        <v>2.34928</v>
      </c>
      <c r="J331" s="16">
        <v>17</v>
      </c>
      <c r="K331" s="82">
        <f>SUM(H331*I331*J331)</f>
        <v>319.50208</v>
      </c>
    </row>
    <row r="332" spans="1:11" ht="23.25">
      <c r="A332" s="11">
        <v>6</v>
      </c>
      <c r="B332" s="12" t="s">
        <v>197</v>
      </c>
      <c r="C332" s="13"/>
      <c r="D332" s="13"/>
      <c r="E332" s="12"/>
      <c r="F332" s="12"/>
      <c r="G332" s="14"/>
      <c r="H332" s="15"/>
      <c r="I332" s="12"/>
      <c r="J332" s="16"/>
      <c r="K332" s="82"/>
    </row>
    <row r="333" spans="2:11" ht="21.75" customHeight="1">
      <c r="B333" s="12" t="s">
        <v>143</v>
      </c>
      <c r="C333" s="13"/>
      <c r="D333" s="13"/>
      <c r="E333" s="12"/>
      <c r="F333" s="12"/>
      <c r="G333" s="14" t="s">
        <v>54</v>
      </c>
      <c r="H333" s="15">
        <v>60</v>
      </c>
      <c r="I333" s="12">
        <v>0.044049</v>
      </c>
      <c r="J333" s="16">
        <v>2</v>
      </c>
      <c r="K333" s="82">
        <f>SUM(H333*I333*J333)</f>
        <v>5.28588</v>
      </c>
    </row>
    <row r="334" spans="1:11" ht="24" thickBot="1">
      <c r="A334" s="11"/>
      <c r="B334" s="12"/>
      <c r="C334" s="13"/>
      <c r="D334" s="13"/>
      <c r="E334" s="41" t="s">
        <v>16</v>
      </c>
      <c r="F334" s="61"/>
      <c r="G334" s="39"/>
      <c r="H334" s="62"/>
      <c r="I334" s="41"/>
      <c r="J334" s="42"/>
      <c r="K334" s="89">
        <f>SUM(K319:K333)</f>
        <v>1332.5586015999997</v>
      </c>
    </row>
    <row r="335" spans="1:11" ht="24" thickTop="1">
      <c r="A335" s="2"/>
      <c r="B335" s="12"/>
      <c r="C335" s="13"/>
      <c r="D335" s="13"/>
      <c r="E335" s="12"/>
      <c r="F335" s="12"/>
      <c r="G335" s="14"/>
      <c r="H335" s="15"/>
      <c r="I335" s="12"/>
      <c r="J335" s="16"/>
      <c r="K335" s="82"/>
    </row>
    <row r="336" spans="1:11" ht="23.25">
      <c r="A336" s="11"/>
      <c r="B336" s="8" t="s">
        <v>548</v>
      </c>
      <c r="C336" s="8" t="s">
        <v>462</v>
      </c>
      <c r="E336" s="4"/>
      <c r="F336" s="12"/>
      <c r="G336" s="9"/>
      <c r="H336" s="10"/>
      <c r="I336" s="12"/>
      <c r="J336" s="16"/>
      <c r="K336" s="82"/>
    </row>
    <row r="337" spans="1:11" ht="23.25">
      <c r="A337" s="11"/>
      <c r="B337" s="8"/>
      <c r="C337" s="4"/>
      <c r="E337" s="4"/>
      <c r="F337" s="12"/>
      <c r="G337" s="9"/>
      <c r="H337" s="10"/>
      <c r="I337" s="12"/>
      <c r="J337" s="16"/>
      <c r="K337" s="82"/>
    </row>
    <row r="338" spans="1:11" ht="23.25">
      <c r="A338" s="11"/>
      <c r="B338" s="8"/>
      <c r="C338" s="4"/>
      <c r="E338" s="4"/>
      <c r="F338" s="12"/>
      <c r="G338" s="9"/>
      <c r="H338" s="10"/>
      <c r="I338" s="12"/>
      <c r="J338" s="16"/>
      <c r="K338" s="82"/>
    </row>
    <row r="339" spans="1:11" ht="23.25">
      <c r="A339" s="11"/>
      <c r="B339" s="12"/>
      <c r="C339" s="13"/>
      <c r="D339" s="13"/>
      <c r="E339" s="12"/>
      <c r="F339" s="12"/>
      <c r="G339" s="53" t="s">
        <v>2</v>
      </c>
      <c r="H339" s="54" t="s">
        <v>155</v>
      </c>
      <c r="I339" s="80" t="s">
        <v>4</v>
      </c>
      <c r="J339" s="80" t="s">
        <v>142</v>
      </c>
      <c r="K339" s="81" t="s">
        <v>7</v>
      </c>
    </row>
    <row r="340" spans="1:11" ht="23.25">
      <c r="A340" s="11">
        <v>1</v>
      </c>
      <c r="B340" s="12" t="s">
        <v>146</v>
      </c>
      <c r="C340" s="13"/>
      <c r="D340" s="13"/>
      <c r="E340" s="12"/>
      <c r="F340" s="12"/>
      <c r="G340" s="14"/>
      <c r="H340" s="15"/>
      <c r="I340" s="12"/>
      <c r="J340" s="16"/>
      <c r="K340" s="82"/>
    </row>
    <row r="341" spans="2:6" ht="23.25">
      <c r="B341" s="12" t="s">
        <v>161</v>
      </c>
      <c r="C341" s="13"/>
      <c r="D341" s="13"/>
      <c r="E341" s="12"/>
      <c r="F341" s="12"/>
    </row>
    <row r="342" spans="1:11" ht="23.25">
      <c r="A342" s="11"/>
      <c r="B342" s="12" t="s">
        <v>162</v>
      </c>
      <c r="C342" s="13"/>
      <c r="D342" s="13"/>
      <c r="E342" s="12"/>
      <c r="F342" s="12"/>
      <c r="G342" s="14" t="s">
        <v>54</v>
      </c>
      <c r="H342" s="15">
        <v>87</v>
      </c>
      <c r="I342" s="12">
        <v>0.58732</v>
      </c>
      <c r="J342" s="16">
        <v>17</v>
      </c>
      <c r="K342" s="82">
        <f>SUM(H342*I342*J342)</f>
        <v>868.6462799999999</v>
      </c>
    </row>
    <row r="343" spans="1:11" ht="23.25">
      <c r="A343" s="11">
        <v>2</v>
      </c>
      <c r="B343" s="12" t="s">
        <v>149</v>
      </c>
      <c r="C343" s="13"/>
      <c r="D343" s="13"/>
      <c r="E343" s="12"/>
      <c r="F343" s="12"/>
      <c r="G343" s="14"/>
      <c r="H343" s="15"/>
      <c r="I343" s="12"/>
      <c r="J343" s="16"/>
      <c r="K343" s="82"/>
    </row>
    <row r="344" spans="2:6" ht="23.25">
      <c r="B344" s="12" t="s">
        <v>199</v>
      </c>
      <c r="C344" s="13"/>
      <c r="D344" s="13"/>
      <c r="E344" s="12"/>
      <c r="F344" s="12"/>
    </row>
    <row r="345" spans="1:11" ht="23.25">
      <c r="A345" s="11"/>
      <c r="B345" s="12" t="s">
        <v>171</v>
      </c>
      <c r="C345" s="13"/>
      <c r="D345" s="13"/>
      <c r="E345" s="12"/>
      <c r="F345" s="12"/>
      <c r="G345" s="14" t="s">
        <v>54</v>
      </c>
      <c r="H345" s="15">
        <v>87</v>
      </c>
      <c r="I345" s="12">
        <v>3.0100149999999997</v>
      </c>
      <c r="J345" s="16">
        <v>2</v>
      </c>
      <c r="K345" s="82">
        <f>SUM(H345*I345*J345)</f>
        <v>523.7426099999999</v>
      </c>
    </row>
    <row r="346" spans="1:11" ht="23.25">
      <c r="A346" s="11">
        <v>3</v>
      </c>
      <c r="B346" s="12" t="s">
        <v>200</v>
      </c>
      <c r="C346" s="13"/>
      <c r="D346" s="13"/>
      <c r="E346" s="12"/>
      <c r="F346" s="12"/>
      <c r="G346" s="14" t="s">
        <v>54</v>
      </c>
      <c r="H346" s="15">
        <v>87</v>
      </c>
      <c r="I346" s="12">
        <v>0.044049</v>
      </c>
      <c r="J346" s="16">
        <v>2</v>
      </c>
      <c r="K346" s="82">
        <f>SUM(H346*I346*J346)</f>
        <v>7.6645259999999995</v>
      </c>
    </row>
    <row r="347" spans="1:11" ht="23.25">
      <c r="A347" s="11">
        <v>4</v>
      </c>
      <c r="B347" s="12" t="s">
        <v>201</v>
      </c>
      <c r="C347" s="13"/>
      <c r="D347" s="13"/>
      <c r="E347" s="12"/>
      <c r="F347" s="12"/>
      <c r="G347" s="14"/>
      <c r="H347" s="15"/>
      <c r="I347" s="12"/>
      <c r="J347" s="16"/>
      <c r="K347" s="82"/>
    </row>
    <row r="348" spans="2:6" ht="23.25">
      <c r="B348" s="12" t="s">
        <v>202</v>
      </c>
      <c r="C348" s="13"/>
      <c r="D348" s="13"/>
      <c r="E348" s="12"/>
      <c r="F348" s="12"/>
    </row>
    <row r="349" spans="1:11" ht="23.25">
      <c r="A349" s="11"/>
      <c r="B349" s="12" t="s">
        <v>203</v>
      </c>
      <c r="C349" s="13"/>
      <c r="D349" s="13"/>
      <c r="E349" s="12"/>
      <c r="F349" s="12"/>
      <c r="G349" s="14" t="s">
        <v>54</v>
      </c>
      <c r="H349" s="15">
        <v>206</v>
      </c>
      <c r="I349" s="12">
        <v>0.44049</v>
      </c>
      <c r="J349" s="16">
        <v>17</v>
      </c>
      <c r="K349" s="82">
        <f>SUM(H349*I349*J349)</f>
        <v>1542.5959799999998</v>
      </c>
    </row>
    <row r="350" spans="1:11" ht="23.25">
      <c r="A350" s="11">
        <v>5</v>
      </c>
      <c r="B350" s="12" t="s">
        <v>204</v>
      </c>
      <c r="C350" s="13"/>
      <c r="D350" s="13"/>
      <c r="E350" s="12"/>
      <c r="F350" s="12"/>
      <c r="G350" s="14"/>
      <c r="H350" s="15"/>
      <c r="I350" s="12"/>
      <c r="J350" s="16"/>
      <c r="K350" s="82"/>
    </row>
    <row r="351" spans="2:6" ht="23.25">
      <c r="B351" s="12" t="s">
        <v>205</v>
      </c>
      <c r="C351" s="13"/>
      <c r="D351" s="13"/>
      <c r="E351" s="12"/>
      <c r="F351" s="12"/>
    </row>
    <row r="352" spans="1:11" ht="23.25">
      <c r="A352" s="11"/>
      <c r="B352" s="12" t="s">
        <v>171</v>
      </c>
      <c r="C352" s="13"/>
      <c r="D352" s="13"/>
      <c r="E352" s="12"/>
      <c r="F352" s="12"/>
      <c r="G352" s="14" t="s">
        <v>54</v>
      </c>
      <c r="H352" s="15">
        <v>206</v>
      </c>
      <c r="I352" s="12">
        <v>0.29366</v>
      </c>
      <c r="J352" s="16">
        <v>4</v>
      </c>
      <c r="K352" s="82">
        <f>SUM(H352*I352*J352)</f>
        <v>241.97583999999998</v>
      </c>
    </row>
    <row r="353" spans="1:11" ht="23.25">
      <c r="A353" s="11">
        <v>6</v>
      </c>
      <c r="B353" s="12" t="s">
        <v>184</v>
      </c>
      <c r="C353" s="13"/>
      <c r="D353" s="13"/>
      <c r="E353" s="12"/>
      <c r="F353" s="12"/>
      <c r="G353" s="14" t="s">
        <v>54</v>
      </c>
      <c r="H353" s="15">
        <v>206</v>
      </c>
      <c r="I353" s="12">
        <v>0.044049</v>
      </c>
      <c r="J353" s="16">
        <v>2</v>
      </c>
      <c r="K353" s="82">
        <f>SUM(H353*I353*J353)</f>
        <v>18.148187999999998</v>
      </c>
    </row>
    <row r="354" spans="1:6" ht="23.25">
      <c r="A354" s="11">
        <v>7</v>
      </c>
      <c r="B354" s="12" t="s">
        <v>206</v>
      </c>
      <c r="C354" s="13"/>
      <c r="D354" s="13"/>
      <c r="E354" s="12"/>
      <c r="F354" s="12"/>
    </row>
    <row r="355" spans="2:11" ht="23.25">
      <c r="B355" s="12" t="s">
        <v>207</v>
      </c>
      <c r="C355" s="13"/>
      <c r="D355" s="13"/>
      <c r="E355" s="12"/>
      <c r="F355" s="12"/>
      <c r="G355" s="14" t="s">
        <v>54</v>
      </c>
      <c r="H355" s="15">
        <v>300</v>
      </c>
      <c r="I355" s="12">
        <v>0.58732</v>
      </c>
      <c r="J355" s="16">
        <v>1</v>
      </c>
      <c r="K355" s="82">
        <f>SUM(H355*I355)</f>
        <v>176.196</v>
      </c>
    </row>
    <row r="356" spans="1:6" ht="23.25">
      <c r="A356" s="11">
        <v>8</v>
      </c>
      <c r="B356" s="12" t="s">
        <v>208</v>
      </c>
      <c r="C356" s="13"/>
      <c r="D356" s="13"/>
      <c r="E356" s="12"/>
      <c r="F356" s="12"/>
    </row>
    <row r="357" spans="2:11" ht="23.25">
      <c r="B357" s="12" t="s">
        <v>209</v>
      </c>
      <c r="C357" s="13"/>
      <c r="D357" s="13"/>
      <c r="E357" s="12"/>
      <c r="F357" s="12"/>
      <c r="G357" s="14" t="s">
        <v>54</v>
      </c>
      <c r="H357" s="15">
        <v>300</v>
      </c>
      <c r="I357" s="12">
        <v>0.0234928</v>
      </c>
      <c r="J357" s="16">
        <v>10</v>
      </c>
      <c r="K357" s="82">
        <f>SUM(H357*I357*J357)</f>
        <v>70.47840000000001</v>
      </c>
    </row>
    <row r="358" spans="1:6" ht="23.25">
      <c r="A358" s="11">
        <v>9</v>
      </c>
      <c r="B358" s="12" t="s">
        <v>210</v>
      </c>
      <c r="C358" s="13"/>
      <c r="D358" s="13"/>
      <c r="E358" s="12"/>
      <c r="F358" s="12"/>
    </row>
    <row r="359" spans="2:11" ht="23.25">
      <c r="B359" s="12" t="s">
        <v>211</v>
      </c>
      <c r="C359" s="13"/>
      <c r="D359" s="13"/>
      <c r="E359" s="12"/>
      <c r="F359" s="12"/>
      <c r="G359" s="14" t="s">
        <v>54</v>
      </c>
      <c r="H359" s="15">
        <v>13</v>
      </c>
      <c r="I359" s="12">
        <v>2.34928</v>
      </c>
      <c r="J359" s="16">
        <v>17</v>
      </c>
      <c r="K359" s="82">
        <f>SUM(H359*I359*J359)</f>
        <v>519.1908799999999</v>
      </c>
    </row>
    <row r="360" spans="1:6" ht="23.25">
      <c r="A360" s="11">
        <v>10</v>
      </c>
      <c r="B360" s="12" t="s">
        <v>212</v>
      </c>
      <c r="C360" s="13"/>
      <c r="D360" s="13"/>
      <c r="E360" s="12"/>
      <c r="F360" s="12"/>
    </row>
    <row r="361" spans="2:11" ht="23.25">
      <c r="B361" s="12" t="s">
        <v>213</v>
      </c>
      <c r="C361" s="13"/>
      <c r="D361" s="13"/>
      <c r="E361" s="12"/>
      <c r="F361" s="12"/>
      <c r="G361" s="14" t="s">
        <v>57</v>
      </c>
      <c r="H361" s="15">
        <v>13</v>
      </c>
      <c r="I361" s="12">
        <v>1.4683</v>
      </c>
      <c r="J361" s="16">
        <v>4</v>
      </c>
      <c r="K361" s="82">
        <f>SUM(H361*I361*J361)</f>
        <v>76.35159999999999</v>
      </c>
    </row>
    <row r="362" spans="1:6" ht="23.25">
      <c r="A362" s="11">
        <v>11</v>
      </c>
      <c r="B362" s="12" t="s">
        <v>192</v>
      </c>
      <c r="C362" s="13"/>
      <c r="D362" s="13"/>
      <c r="E362" s="12"/>
      <c r="F362" s="12"/>
    </row>
    <row r="363" spans="2:11" ht="26.25" customHeight="1">
      <c r="B363" s="12" t="s">
        <v>143</v>
      </c>
      <c r="C363" s="13"/>
      <c r="D363" s="13"/>
      <c r="E363" s="12"/>
      <c r="F363" s="12"/>
      <c r="G363" s="14" t="s">
        <v>57</v>
      </c>
      <c r="H363" s="15">
        <v>13</v>
      </c>
      <c r="I363" s="12">
        <v>0.032302599999999994</v>
      </c>
      <c r="J363" s="16">
        <v>2</v>
      </c>
      <c r="K363" s="82">
        <f>SUM(H363*I363*J363)</f>
        <v>0.8398675999999998</v>
      </c>
    </row>
    <row r="364" spans="1:11" ht="29.25" customHeight="1">
      <c r="A364" s="11">
        <v>12</v>
      </c>
      <c r="B364" s="12" t="s">
        <v>214</v>
      </c>
      <c r="C364" s="13"/>
      <c r="D364" s="13"/>
      <c r="E364" s="12"/>
      <c r="F364" s="12"/>
      <c r="G364" s="14"/>
      <c r="H364" s="15"/>
      <c r="I364" s="12"/>
      <c r="J364" s="16"/>
      <c r="K364" s="82"/>
    </row>
    <row r="365" spans="2:11" ht="23.25">
      <c r="B365" s="12" t="s">
        <v>215</v>
      </c>
      <c r="C365" s="13"/>
      <c r="D365" s="13"/>
      <c r="E365" s="12"/>
      <c r="F365" s="12"/>
      <c r="G365" s="14"/>
      <c r="H365" s="15"/>
      <c r="I365" s="12"/>
      <c r="J365" s="16"/>
      <c r="K365" s="82"/>
    </row>
    <row r="366" spans="1:11" ht="23.25">
      <c r="A366" s="11"/>
      <c r="B366" s="12"/>
      <c r="C366" s="13"/>
      <c r="D366" s="13"/>
      <c r="E366" s="12" t="s">
        <v>216</v>
      </c>
      <c r="F366" s="12"/>
      <c r="G366" s="14" t="s">
        <v>54</v>
      </c>
      <c r="H366" s="15">
        <v>1</v>
      </c>
      <c r="I366" s="12">
        <v>29.366</v>
      </c>
      <c r="J366" s="16">
        <v>1</v>
      </c>
      <c r="K366" s="82">
        <f>SUM(H366*I366)</f>
        <v>29.366</v>
      </c>
    </row>
    <row r="367" spans="1:11" ht="23.25">
      <c r="A367" s="11"/>
      <c r="B367" s="12"/>
      <c r="C367" s="13"/>
      <c r="D367" s="13"/>
      <c r="E367" s="12" t="s">
        <v>217</v>
      </c>
      <c r="F367" s="12"/>
      <c r="G367" s="14" t="s">
        <v>54</v>
      </c>
      <c r="H367" s="15">
        <v>6</v>
      </c>
      <c r="I367" s="12">
        <v>7.3415</v>
      </c>
      <c r="J367" s="16">
        <v>1</v>
      </c>
      <c r="K367" s="82">
        <f>SUM(H367*I367)</f>
        <v>44.049</v>
      </c>
    </row>
    <row r="368" spans="1:11" ht="23.25">
      <c r="A368" s="11"/>
      <c r="B368" s="12"/>
      <c r="C368" s="13"/>
      <c r="D368" s="13"/>
      <c r="E368" s="12"/>
      <c r="F368" s="12"/>
      <c r="G368" s="14"/>
      <c r="H368" s="15"/>
      <c r="I368" s="12"/>
      <c r="J368" s="16"/>
      <c r="K368" s="82"/>
    </row>
    <row r="369" spans="1:11" ht="24" thickBot="1">
      <c r="A369" s="11"/>
      <c r="B369" s="12"/>
      <c r="C369" s="13"/>
      <c r="D369" s="13"/>
      <c r="E369" s="41" t="s">
        <v>16</v>
      </c>
      <c r="F369" s="61"/>
      <c r="G369" s="39"/>
      <c r="H369" s="62"/>
      <c r="I369" s="41"/>
      <c r="J369" s="42"/>
      <c r="K369" s="89">
        <f>SUM(K342:K367)</f>
        <v>4119.2451716000005</v>
      </c>
    </row>
    <row r="370" spans="1:11" ht="24" thickTop="1">
      <c r="A370" s="11"/>
      <c r="K370" s="2"/>
    </row>
    <row r="371" spans="1:10" ht="23.25">
      <c r="A371" s="2"/>
      <c r="B371" s="8" t="s">
        <v>198</v>
      </c>
      <c r="C371" s="8" t="s">
        <v>219</v>
      </c>
      <c r="D371" s="4"/>
      <c r="E371" s="12"/>
      <c r="F371" s="9"/>
      <c r="G371" s="10"/>
      <c r="H371" s="4"/>
      <c r="I371" s="16"/>
      <c r="J371" s="82"/>
    </row>
    <row r="372" spans="1:11" ht="23.25">
      <c r="A372" s="11"/>
      <c r="B372" s="12"/>
      <c r="C372" s="8"/>
      <c r="D372" s="8"/>
      <c r="E372" s="4"/>
      <c r="F372" s="12"/>
      <c r="G372" s="9"/>
      <c r="H372" s="10"/>
      <c r="I372" s="4"/>
      <c r="J372" s="16"/>
      <c r="K372" s="82"/>
    </row>
    <row r="373" spans="1:11" ht="23.25">
      <c r="A373" s="11"/>
      <c r="B373" s="12"/>
      <c r="C373" s="13"/>
      <c r="D373" s="13"/>
      <c r="E373" s="12"/>
      <c r="F373" s="12"/>
      <c r="G373" s="53" t="s">
        <v>2</v>
      </c>
      <c r="H373" s="54" t="s">
        <v>155</v>
      </c>
      <c r="I373" s="80" t="s">
        <v>4</v>
      </c>
      <c r="J373" s="80" t="s">
        <v>142</v>
      </c>
      <c r="K373" s="81" t="s">
        <v>7</v>
      </c>
    </row>
    <row r="374" spans="1:11" ht="23.25">
      <c r="A374" s="11">
        <v>1</v>
      </c>
      <c r="B374" s="12" t="s">
        <v>220</v>
      </c>
      <c r="C374" s="13"/>
      <c r="D374" s="13"/>
      <c r="E374" s="12"/>
      <c r="F374" s="12"/>
      <c r="G374" s="14"/>
      <c r="H374" s="15"/>
      <c r="I374" s="12"/>
      <c r="J374" s="16"/>
      <c r="K374" s="82"/>
    </row>
    <row r="375" spans="2:6" ht="23.25">
      <c r="B375" s="12" t="s">
        <v>221</v>
      </c>
      <c r="C375" s="13"/>
      <c r="D375" s="13"/>
      <c r="E375" s="12"/>
      <c r="F375" s="12"/>
    </row>
    <row r="376" spans="1:11" ht="23.25">
      <c r="A376" s="11"/>
      <c r="B376" s="12" t="s">
        <v>152</v>
      </c>
      <c r="C376" s="13"/>
      <c r="D376" s="13"/>
      <c r="E376" s="12"/>
      <c r="F376" s="12"/>
      <c r="G376" s="14" t="s">
        <v>54</v>
      </c>
      <c r="H376" s="15">
        <v>17</v>
      </c>
      <c r="I376" s="12">
        <v>0.58732</v>
      </c>
      <c r="J376" s="16">
        <v>17</v>
      </c>
      <c r="K376" s="82">
        <f>SUM(H376*I376*J376)</f>
        <v>169.73548</v>
      </c>
    </row>
    <row r="377" spans="1:11" ht="23.25">
      <c r="A377" s="11"/>
      <c r="B377" s="12" t="s">
        <v>149</v>
      </c>
      <c r="C377" s="13"/>
      <c r="D377" s="13"/>
      <c r="E377" s="12"/>
      <c r="F377" s="12"/>
      <c r="G377" s="14" t="s">
        <v>54</v>
      </c>
      <c r="H377" s="15">
        <v>17</v>
      </c>
      <c r="I377" s="12">
        <v>3.0100149999999997</v>
      </c>
      <c r="J377" s="16">
        <v>2</v>
      </c>
      <c r="K377" s="82">
        <f>SUM(H377*I377*J377)</f>
        <v>102.34051</v>
      </c>
    </row>
    <row r="378" spans="1:11" ht="23.25">
      <c r="A378" s="11">
        <v>2</v>
      </c>
      <c r="B378" s="12" t="s">
        <v>200</v>
      </c>
      <c r="C378" s="13"/>
      <c r="D378" s="13"/>
      <c r="E378" s="12"/>
      <c r="F378" s="12"/>
      <c r="G378" s="14"/>
      <c r="H378" s="15"/>
      <c r="I378" s="12"/>
      <c r="J378" s="16"/>
      <c r="K378" s="82"/>
    </row>
    <row r="379" spans="1:11" ht="23.25">
      <c r="A379" s="11">
        <v>3</v>
      </c>
      <c r="B379" s="12" t="s">
        <v>222</v>
      </c>
      <c r="C379" s="13"/>
      <c r="D379" s="13"/>
      <c r="E379" s="12"/>
      <c r="F379" s="12"/>
      <c r="G379" s="14" t="s">
        <v>54</v>
      </c>
      <c r="H379" s="15">
        <v>17</v>
      </c>
      <c r="I379" s="12">
        <v>0.44049</v>
      </c>
      <c r="J379" s="16">
        <v>2</v>
      </c>
      <c r="K379" s="82">
        <f>SUM(H379*I379*J379)</f>
        <v>14.976659999999999</v>
      </c>
    </row>
    <row r="380" spans="1:6" ht="23.25">
      <c r="A380" s="11">
        <v>4</v>
      </c>
      <c r="B380" s="12" t="s">
        <v>223</v>
      </c>
      <c r="C380" s="13"/>
      <c r="D380" s="13"/>
      <c r="E380" s="12"/>
      <c r="F380" s="12"/>
    </row>
    <row r="381" spans="2:11" ht="23.25">
      <c r="B381" s="12" t="s">
        <v>224</v>
      </c>
      <c r="C381" s="13"/>
      <c r="D381" s="13"/>
      <c r="E381" s="12"/>
      <c r="F381" s="12"/>
      <c r="G381" s="14" t="s">
        <v>54</v>
      </c>
      <c r="H381" s="15">
        <v>30</v>
      </c>
      <c r="I381" s="12">
        <v>0.58732</v>
      </c>
      <c r="J381" s="16">
        <v>1</v>
      </c>
      <c r="K381" s="82">
        <f>SUM(H381*I381)</f>
        <v>17.6196</v>
      </c>
    </row>
    <row r="382" spans="1:11" ht="23.25">
      <c r="A382" s="11">
        <v>5</v>
      </c>
      <c r="B382" s="12" t="s">
        <v>225</v>
      </c>
      <c r="C382" s="13"/>
      <c r="D382" s="13"/>
      <c r="E382" s="12"/>
      <c r="F382" s="12"/>
      <c r="G382" s="14" t="s">
        <v>57</v>
      </c>
      <c r="H382" s="15">
        <v>120</v>
      </c>
      <c r="I382" s="12">
        <v>1.4683</v>
      </c>
      <c r="J382" s="16">
        <v>2</v>
      </c>
      <c r="K382" s="82">
        <f>SUM(H382*I382*J382)</f>
        <v>352.392</v>
      </c>
    </row>
    <row r="383" spans="2:11" ht="23.25">
      <c r="B383" s="12"/>
      <c r="C383" s="13"/>
      <c r="D383" s="13"/>
      <c r="E383" s="12"/>
      <c r="F383" s="12"/>
      <c r="G383" s="14"/>
      <c r="H383" s="15"/>
      <c r="I383" s="12"/>
      <c r="J383" s="16"/>
      <c r="K383" s="82"/>
    </row>
    <row r="384" spans="1:11" ht="24" thickBot="1">
      <c r="A384" s="11"/>
      <c r="B384" s="12"/>
      <c r="C384" s="13"/>
      <c r="D384" s="13"/>
      <c r="E384" s="41" t="s">
        <v>16</v>
      </c>
      <c r="F384" s="61"/>
      <c r="G384" s="39"/>
      <c r="H384" s="62"/>
      <c r="I384" s="41"/>
      <c r="J384" s="42"/>
      <c r="K384" s="89">
        <f>SUM(K376:K382)</f>
        <v>657.0642499999999</v>
      </c>
    </row>
    <row r="385" spans="1:11" ht="24" thickTop="1">
      <c r="A385" s="11"/>
      <c r="B385" s="12"/>
      <c r="C385" s="13"/>
      <c r="D385" s="13"/>
      <c r="E385" s="4"/>
      <c r="F385" s="12"/>
      <c r="G385" s="9"/>
      <c r="H385" s="10"/>
      <c r="I385" s="4"/>
      <c r="J385" s="1"/>
      <c r="K385" s="95"/>
    </row>
    <row r="386" spans="1:11" ht="23.25">
      <c r="A386" s="11"/>
      <c r="B386" s="8" t="s">
        <v>218</v>
      </c>
      <c r="C386" s="8" t="s">
        <v>463</v>
      </c>
      <c r="D386" s="12"/>
      <c r="E386" s="12"/>
      <c r="F386" s="12"/>
      <c r="G386" s="14"/>
      <c r="H386" s="15"/>
      <c r="I386" s="12"/>
      <c r="J386" s="16"/>
      <c r="K386" s="82"/>
    </row>
    <row r="387" spans="1:11" ht="24.75" customHeight="1">
      <c r="A387" s="11"/>
      <c r="B387" s="12"/>
      <c r="C387" s="13"/>
      <c r="D387" s="13"/>
      <c r="E387" s="12"/>
      <c r="F387" s="12"/>
      <c r="G387" s="53" t="s">
        <v>2</v>
      </c>
      <c r="H387" s="54" t="s">
        <v>227</v>
      </c>
      <c r="I387" s="80" t="s">
        <v>4</v>
      </c>
      <c r="J387" s="80" t="s">
        <v>142</v>
      </c>
      <c r="K387" s="81" t="s">
        <v>7</v>
      </c>
    </row>
    <row r="388" spans="1:11" ht="23.25">
      <c r="A388" s="11">
        <v>1</v>
      </c>
      <c r="B388" s="12" t="s">
        <v>160</v>
      </c>
      <c r="C388" s="13"/>
      <c r="D388" s="13"/>
      <c r="E388" s="12"/>
      <c r="F388" s="12"/>
      <c r="G388" s="14"/>
      <c r="H388" s="15"/>
      <c r="I388" s="12"/>
      <c r="J388" s="16"/>
      <c r="K388" s="82"/>
    </row>
    <row r="389" spans="2:6" ht="23.25">
      <c r="B389" s="12" t="s">
        <v>228</v>
      </c>
      <c r="C389" s="13"/>
      <c r="D389" s="13"/>
      <c r="E389" s="12"/>
      <c r="F389" s="12"/>
    </row>
    <row r="390" spans="1:11" ht="23.25">
      <c r="A390" s="11"/>
      <c r="B390" s="12" t="s">
        <v>196</v>
      </c>
      <c r="C390" s="13"/>
      <c r="D390" s="13"/>
      <c r="E390" s="12"/>
      <c r="F390" s="12"/>
      <c r="G390" s="14" t="s">
        <v>54</v>
      </c>
      <c r="H390" s="15">
        <v>75</v>
      </c>
      <c r="I390" s="12">
        <v>0.58732</v>
      </c>
      <c r="J390" s="16">
        <v>17</v>
      </c>
      <c r="K390" s="82">
        <f>SUM(H390*I390*J390)</f>
        <v>748.833</v>
      </c>
    </row>
    <row r="391" spans="1:11" ht="23.25">
      <c r="A391" s="11">
        <v>2</v>
      </c>
      <c r="B391" s="12" t="s">
        <v>229</v>
      </c>
      <c r="C391" s="13"/>
      <c r="D391" s="13"/>
      <c r="E391" s="12"/>
      <c r="F391" s="12"/>
      <c r="G391" s="14" t="s">
        <v>54</v>
      </c>
      <c r="H391" s="15">
        <v>75</v>
      </c>
      <c r="I391" s="12">
        <v>0.044049</v>
      </c>
      <c r="J391" s="16">
        <v>2</v>
      </c>
      <c r="K391" s="82">
        <f>SUM(H391*I391*J391)</f>
        <v>6.607349999999999</v>
      </c>
    </row>
    <row r="392" spans="1:11" ht="23.25">
      <c r="A392" s="11">
        <v>3</v>
      </c>
      <c r="B392" s="12" t="s">
        <v>149</v>
      </c>
      <c r="C392" s="13"/>
      <c r="D392" s="13"/>
      <c r="E392" s="12"/>
      <c r="F392" s="12"/>
      <c r="G392" s="14"/>
      <c r="H392" s="15"/>
      <c r="I392" s="12"/>
      <c r="J392" s="16"/>
      <c r="K392" s="82"/>
    </row>
    <row r="393" spans="2:11" ht="23.25">
      <c r="B393" s="12" t="s">
        <v>230</v>
      </c>
      <c r="C393" s="13"/>
      <c r="D393" s="13"/>
      <c r="E393" s="12"/>
      <c r="F393" s="12"/>
      <c r="G393" s="14" t="s">
        <v>54</v>
      </c>
      <c r="H393" s="15">
        <v>65</v>
      </c>
      <c r="I393" s="12">
        <v>3.0100149999999997</v>
      </c>
      <c r="J393" s="16">
        <v>2</v>
      </c>
      <c r="K393" s="82">
        <f>SUM(H393*I393*J393)</f>
        <v>391.30195</v>
      </c>
    </row>
    <row r="394" spans="1:11" ht="23.25">
      <c r="A394" s="11">
        <v>4</v>
      </c>
      <c r="B394" s="12" t="s">
        <v>231</v>
      </c>
      <c r="C394" s="13"/>
      <c r="D394" s="13"/>
      <c r="E394" s="12"/>
      <c r="F394" s="12"/>
      <c r="G394" s="12"/>
      <c r="H394" s="12"/>
      <c r="I394" s="12"/>
      <c r="J394" s="16"/>
      <c r="K394" s="82"/>
    </row>
    <row r="395" spans="2:6" ht="23.25">
      <c r="B395" s="12" t="s">
        <v>232</v>
      </c>
      <c r="C395" s="13"/>
      <c r="D395" s="13"/>
      <c r="E395" s="12"/>
      <c r="F395" s="12"/>
    </row>
    <row r="396" spans="1:11" ht="23.25">
      <c r="A396" s="11"/>
      <c r="B396" s="12" t="s">
        <v>196</v>
      </c>
      <c r="C396" s="12"/>
      <c r="D396" s="12"/>
      <c r="E396" s="12"/>
      <c r="F396" s="12"/>
      <c r="G396" s="83" t="s">
        <v>54</v>
      </c>
      <c r="H396" s="15">
        <v>486</v>
      </c>
      <c r="I396" s="12">
        <v>0.5</v>
      </c>
      <c r="J396" s="16">
        <v>17</v>
      </c>
      <c r="K396" s="82">
        <f>SUM(H396*I396*J396)</f>
        <v>4131</v>
      </c>
    </row>
    <row r="397" spans="1:11" ht="27.75">
      <c r="A397" s="11">
        <v>5</v>
      </c>
      <c r="B397" s="12" t="s">
        <v>233</v>
      </c>
      <c r="C397" s="13"/>
      <c r="D397" s="13"/>
      <c r="E397" s="12"/>
      <c r="F397" s="12"/>
      <c r="G397" s="83" t="s">
        <v>234</v>
      </c>
      <c r="H397" s="15">
        <v>27</v>
      </c>
      <c r="I397" s="12">
        <v>0.0705</v>
      </c>
      <c r="J397" s="16">
        <v>2</v>
      </c>
      <c r="K397" s="82">
        <f>SUM(H397*I397*J397)</f>
        <v>3.8069999999999995</v>
      </c>
    </row>
    <row r="398" ht="23.25">
      <c r="B398" s="12"/>
    </row>
    <row r="399" spans="2:11" ht="24" thickBot="1">
      <c r="B399" s="12"/>
      <c r="C399" s="13"/>
      <c r="D399" s="13"/>
      <c r="E399" s="41" t="s">
        <v>16</v>
      </c>
      <c r="F399" s="61"/>
      <c r="G399" s="39"/>
      <c r="H399" s="62"/>
      <c r="I399" s="41"/>
      <c r="J399" s="42"/>
      <c r="K399" s="89">
        <f>SUM(K390:K398)</f>
        <v>5281.5493</v>
      </c>
    </row>
    <row r="400" ht="24" thickTop="1">
      <c r="A400" s="11"/>
    </row>
    <row r="401" spans="2:11" ht="23.25">
      <c r="B401" s="8" t="s">
        <v>226</v>
      </c>
      <c r="C401" s="8" t="s">
        <v>235</v>
      </c>
      <c r="E401" s="4"/>
      <c r="F401" s="12"/>
      <c r="G401" s="9"/>
      <c r="H401" s="10"/>
      <c r="I401" s="12"/>
      <c r="J401" s="16"/>
      <c r="K401" s="82"/>
    </row>
    <row r="402" spans="1:11" ht="23.25">
      <c r="A402" s="11"/>
      <c r="B402" s="8"/>
      <c r="C402" s="8"/>
      <c r="E402" s="4"/>
      <c r="F402" s="12"/>
      <c r="G402" s="9"/>
      <c r="H402" s="10"/>
      <c r="I402" s="12"/>
      <c r="J402" s="16"/>
      <c r="K402" s="82"/>
    </row>
    <row r="403" spans="1:11" ht="23.25">
      <c r="A403" s="11"/>
      <c r="B403" s="12"/>
      <c r="C403" s="13"/>
      <c r="D403" s="13"/>
      <c r="E403" s="12"/>
      <c r="F403" s="12"/>
      <c r="G403" s="53" t="s">
        <v>2</v>
      </c>
      <c r="H403" s="54" t="s">
        <v>155</v>
      </c>
      <c r="I403" s="80" t="s">
        <v>4</v>
      </c>
      <c r="J403" s="80" t="s">
        <v>142</v>
      </c>
      <c r="K403" s="81" t="s">
        <v>7</v>
      </c>
    </row>
    <row r="404" spans="1:11" ht="23.25">
      <c r="A404" s="11">
        <v>1</v>
      </c>
      <c r="B404" s="12" t="s">
        <v>236</v>
      </c>
      <c r="C404" s="13"/>
      <c r="D404" s="13"/>
      <c r="E404" s="12"/>
      <c r="F404" s="12"/>
      <c r="G404" s="14"/>
      <c r="H404" s="15"/>
      <c r="I404" s="12"/>
      <c r="J404" s="16"/>
      <c r="K404" s="82"/>
    </row>
    <row r="405" spans="2:11" ht="23.25">
      <c r="B405" s="12" t="s">
        <v>237</v>
      </c>
      <c r="C405" s="13"/>
      <c r="D405" s="13"/>
      <c r="E405" s="12"/>
      <c r="F405" s="12"/>
      <c r="G405" s="14" t="s">
        <v>54</v>
      </c>
      <c r="H405" s="15">
        <v>10</v>
      </c>
      <c r="I405" s="12">
        <v>14.683</v>
      </c>
      <c r="J405" s="16">
        <v>1</v>
      </c>
      <c r="K405" s="82">
        <f>SUM(H405*I405)</f>
        <v>146.82999999999998</v>
      </c>
    </row>
    <row r="406" spans="1:11" ht="23.25">
      <c r="A406" s="11"/>
      <c r="B406" s="12" t="s">
        <v>171</v>
      </c>
      <c r="C406" s="13"/>
      <c r="D406" s="13"/>
      <c r="E406" s="12"/>
      <c r="F406" s="12"/>
      <c r="G406" s="14" t="s">
        <v>54</v>
      </c>
      <c r="H406" s="15">
        <v>14</v>
      </c>
      <c r="I406" s="12">
        <v>2.9366</v>
      </c>
      <c r="J406" s="16">
        <v>1</v>
      </c>
      <c r="K406" s="82">
        <f>SUM(H406*I406)</f>
        <v>41.1124</v>
      </c>
    </row>
    <row r="407" spans="1:11" ht="23.25">
      <c r="A407" s="11">
        <v>2</v>
      </c>
      <c r="B407" s="12" t="s">
        <v>238</v>
      </c>
      <c r="C407" s="13"/>
      <c r="D407" s="13"/>
      <c r="E407" s="12"/>
      <c r="F407" s="12"/>
      <c r="G407" s="14" t="s">
        <v>54</v>
      </c>
      <c r="H407" s="15">
        <v>14</v>
      </c>
      <c r="I407" s="12">
        <v>0.8516139999999999</v>
      </c>
      <c r="J407" s="16">
        <v>17</v>
      </c>
      <c r="K407" s="82">
        <f>SUM(H407*I407*J407)</f>
        <v>202.68413199999998</v>
      </c>
    </row>
    <row r="408" spans="2:6" ht="23.25">
      <c r="B408" s="12" t="s">
        <v>239</v>
      </c>
      <c r="C408" s="13"/>
      <c r="D408" s="13"/>
      <c r="E408" s="12"/>
      <c r="F408" s="12"/>
    </row>
    <row r="409" spans="1:11" ht="23.25">
      <c r="A409" s="11"/>
      <c r="B409" s="12" t="s">
        <v>196</v>
      </c>
      <c r="C409" s="13"/>
      <c r="D409" s="13"/>
      <c r="E409" s="12"/>
      <c r="F409" s="12"/>
      <c r="G409" s="14" t="s">
        <v>54</v>
      </c>
      <c r="H409" s="15">
        <v>38</v>
      </c>
      <c r="I409" s="12">
        <v>0.8516139999999999</v>
      </c>
      <c r="J409" s="16">
        <v>17</v>
      </c>
      <c r="K409" s="82">
        <f>SUM(H409*I409*J409)</f>
        <v>550.1426439999999</v>
      </c>
    </row>
    <row r="410" spans="1:6" ht="23.25">
      <c r="A410" s="11">
        <v>3</v>
      </c>
      <c r="B410" s="12" t="s">
        <v>240</v>
      </c>
      <c r="C410" s="13"/>
      <c r="D410" s="13"/>
      <c r="E410" s="12"/>
      <c r="F410" s="12"/>
    </row>
    <row r="411" spans="2:11" ht="23.25">
      <c r="B411" s="12" t="s">
        <v>143</v>
      </c>
      <c r="C411" s="13"/>
      <c r="D411" s="13"/>
      <c r="E411" s="12"/>
      <c r="F411" s="12"/>
      <c r="G411" s="14" t="s">
        <v>54</v>
      </c>
      <c r="H411" s="15">
        <v>52</v>
      </c>
      <c r="I411" s="12">
        <v>0.044049</v>
      </c>
      <c r="J411" s="16">
        <v>2</v>
      </c>
      <c r="K411" s="82">
        <f>SUM(H411*I411*J411)</f>
        <v>4.581096</v>
      </c>
    </row>
    <row r="412" spans="1:6" ht="23.25">
      <c r="A412" s="11">
        <v>4</v>
      </c>
      <c r="B412" s="12" t="s">
        <v>149</v>
      </c>
      <c r="C412" s="13"/>
      <c r="D412" s="13"/>
      <c r="E412" s="12"/>
      <c r="F412" s="12"/>
    </row>
    <row r="413" spans="2:11" ht="23.25">
      <c r="B413" s="12" t="s">
        <v>241</v>
      </c>
      <c r="C413" s="13"/>
      <c r="D413" s="13"/>
      <c r="E413" s="12"/>
      <c r="F413" s="12"/>
      <c r="G413" s="14" t="s">
        <v>54</v>
      </c>
      <c r="H413" s="15">
        <v>38</v>
      </c>
      <c r="I413" s="12">
        <v>1.585764</v>
      </c>
      <c r="J413" s="16">
        <v>2</v>
      </c>
      <c r="K413" s="82">
        <f>SUM(H413*I413*J413)</f>
        <v>120.518064</v>
      </c>
    </row>
    <row r="414" spans="1:11" ht="23.25">
      <c r="A414" s="11">
        <v>5</v>
      </c>
      <c r="B414" s="12" t="s">
        <v>242</v>
      </c>
      <c r="C414" s="13"/>
      <c r="D414" s="13"/>
      <c r="E414" s="12"/>
      <c r="F414" s="12"/>
      <c r="G414" s="14"/>
      <c r="H414" s="15"/>
      <c r="I414" s="12"/>
      <c r="J414" s="16"/>
      <c r="K414" s="82"/>
    </row>
    <row r="415" spans="2:11" ht="23.25">
      <c r="B415" s="12" t="s">
        <v>243</v>
      </c>
      <c r="C415" s="13"/>
      <c r="D415" s="13"/>
      <c r="E415" s="12"/>
      <c r="F415" s="12"/>
      <c r="G415" s="14" t="s">
        <v>57</v>
      </c>
      <c r="H415" s="15">
        <v>120</v>
      </c>
      <c r="I415" s="12">
        <v>0.58732</v>
      </c>
      <c r="J415" s="16">
        <v>1</v>
      </c>
      <c r="K415" s="82">
        <f>SUM(H415*I415)</f>
        <v>70.4784</v>
      </c>
    </row>
    <row r="416" spans="1:11" ht="23.25">
      <c r="A416" s="11">
        <v>6</v>
      </c>
      <c r="B416" s="12" t="s">
        <v>244</v>
      </c>
      <c r="C416" s="13"/>
      <c r="D416" s="13"/>
      <c r="E416" s="12"/>
      <c r="F416" s="12"/>
      <c r="G416" s="14"/>
      <c r="H416" s="15"/>
      <c r="I416" s="12"/>
      <c r="J416" s="16"/>
      <c r="K416" s="82"/>
    </row>
    <row r="417" spans="2:11" ht="23.25">
      <c r="B417" s="12" t="s">
        <v>245</v>
      </c>
      <c r="C417" s="13"/>
      <c r="D417" s="13"/>
      <c r="E417" s="12"/>
      <c r="F417" s="12"/>
      <c r="G417" s="14"/>
      <c r="H417" s="15"/>
      <c r="I417" s="12"/>
      <c r="J417" s="16"/>
      <c r="K417" s="82"/>
    </row>
    <row r="418" spans="1:11" ht="23.25">
      <c r="A418" s="11"/>
      <c r="B418" s="12" t="s">
        <v>196</v>
      </c>
      <c r="C418" s="13"/>
      <c r="D418" s="13"/>
      <c r="E418" s="12"/>
      <c r="F418" s="12"/>
      <c r="G418" s="14" t="s">
        <v>57</v>
      </c>
      <c r="H418" s="15">
        <v>120</v>
      </c>
      <c r="I418" s="12">
        <v>0.073415</v>
      </c>
      <c r="J418" s="16">
        <v>10</v>
      </c>
      <c r="K418" s="82">
        <f>SUM(H418*I418*J418)</f>
        <v>88.09799999999998</v>
      </c>
    </row>
    <row r="419" spans="1:11" ht="23.25">
      <c r="A419" s="11">
        <v>7</v>
      </c>
      <c r="B419" s="12" t="s">
        <v>246</v>
      </c>
      <c r="C419" s="13"/>
      <c r="D419" s="13"/>
      <c r="E419" s="12"/>
      <c r="F419" s="12"/>
      <c r="G419" s="14"/>
      <c r="H419" s="15"/>
      <c r="I419" s="12"/>
      <c r="J419" s="16"/>
      <c r="K419" s="82"/>
    </row>
    <row r="420" spans="2:11" ht="23.25">
      <c r="B420" s="12" t="s">
        <v>247</v>
      </c>
      <c r="C420" s="13"/>
      <c r="D420" s="13"/>
      <c r="E420" s="12"/>
      <c r="F420" s="12"/>
      <c r="G420" s="14" t="s">
        <v>57</v>
      </c>
      <c r="H420" s="15">
        <v>120</v>
      </c>
      <c r="I420" s="12">
        <v>0.058732</v>
      </c>
      <c r="J420" s="16">
        <v>10</v>
      </c>
      <c r="K420" s="82">
        <f>SUM(H420*I420*J420)</f>
        <v>70.4784</v>
      </c>
    </row>
    <row r="421" spans="1:11" ht="23.25">
      <c r="A421" s="11">
        <v>8</v>
      </c>
      <c r="B421" s="12" t="s">
        <v>248</v>
      </c>
      <c r="C421" s="13"/>
      <c r="D421" s="13"/>
      <c r="E421" s="12"/>
      <c r="F421" s="12"/>
      <c r="G421" s="14"/>
      <c r="H421" s="15"/>
      <c r="I421" s="12"/>
      <c r="J421" s="16"/>
      <c r="K421" s="82"/>
    </row>
    <row r="422" spans="2:11" ht="23.25">
      <c r="B422" s="12" t="s">
        <v>249</v>
      </c>
      <c r="C422" s="13"/>
      <c r="D422" s="13"/>
      <c r="E422" s="12"/>
      <c r="F422" s="12"/>
      <c r="G422" s="14"/>
      <c r="H422" s="15"/>
      <c r="I422" s="12"/>
      <c r="J422" s="16"/>
      <c r="K422" s="82"/>
    </row>
    <row r="423" spans="1:11" ht="23.25">
      <c r="A423" s="11"/>
      <c r="B423" s="12" t="s">
        <v>150</v>
      </c>
      <c r="C423" s="13"/>
      <c r="D423" s="13"/>
      <c r="E423" s="12"/>
      <c r="F423" s="12"/>
      <c r="G423" s="14" t="s">
        <v>57</v>
      </c>
      <c r="H423" s="15">
        <v>120</v>
      </c>
      <c r="I423" s="12">
        <v>0.073415</v>
      </c>
      <c r="J423" s="16">
        <v>10</v>
      </c>
      <c r="K423" s="82">
        <f>SUM(H423*I423*J423)</f>
        <v>88.09799999999998</v>
      </c>
    </row>
    <row r="424" spans="1:11" ht="23.25">
      <c r="A424" s="11">
        <v>9</v>
      </c>
      <c r="B424" s="12" t="s">
        <v>250</v>
      </c>
      <c r="C424" s="13"/>
      <c r="D424" s="13"/>
      <c r="E424" s="12"/>
      <c r="F424" s="12"/>
      <c r="G424" s="14"/>
      <c r="H424" s="15"/>
      <c r="I424" s="12"/>
      <c r="J424" s="16"/>
      <c r="K424" s="82"/>
    </row>
    <row r="425" spans="2:11" ht="23.25">
      <c r="B425" s="12" t="s">
        <v>251</v>
      </c>
      <c r="C425" s="13"/>
      <c r="D425" s="13"/>
      <c r="E425" s="12"/>
      <c r="F425" s="12"/>
      <c r="G425" s="14"/>
      <c r="H425" s="15"/>
      <c r="I425" s="12"/>
      <c r="J425" s="16"/>
      <c r="K425" s="82"/>
    </row>
    <row r="426" spans="1:11" ht="23.25">
      <c r="A426" s="11"/>
      <c r="B426" s="12" t="s">
        <v>150</v>
      </c>
      <c r="C426" s="13"/>
      <c r="D426" s="13"/>
      <c r="E426" s="12"/>
      <c r="F426" s="12"/>
      <c r="G426" s="14" t="s">
        <v>57</v>
      </c>
      <c r="H426" s="15">
        <v>6</v>
      </c>
      <c r="I426" s="12">
        <v>7.3415</v>
      </c>
      <c r="J426" s="16">
        <v>1</v>
      </c>
      <c r="K426" s="82">
        <f>SUM(H426*I426)</f>
        <v>44.049</v>
      </c>
    </row>
    <row r="427" spans="1:11" ht="24" thickBot="1">
      <c r="A427" s="11"/>
      <c r="B427" s="12"/>
      <c r="C427" s="13"/>
      <c r="D427" s="13"/>
      <c r="E427" s="41" t="s">
        <v>16</v>
      </c>
      <c r="F427" s="61"/>
      <c r="G427" s="39"/>
      <c r="H427" s="62"/>
      <c r="I427" s="41"/>
      <c r="J427" s="42"/>
      <c r="K427" s="89">
        <f>SUM(K405:K426)</f>
        <v>1427.0701359999998</v>
      </c>
    </row>
    <row r="428" spans="1:11" ht="24" thickTop="1">
      <c r="A428" s="2"/>
      <c r="K428" s="2"/>
    </row>
    <row r="429" spans="1:11" ht="23.25">
      <c r="A429" s="2"/>
      <c r="B429" s="8" t="s">
        <v>549</v>
      </c>
      <c r="C429" s="4" t="s">
        <v>464</v>
      </c>
      <c r="E429" s="4"/>
      <c r="F429" s="12"/>
      <c r="G429" s="9"/>
      <c r="H429" s="10"/>
      <c r="I429" s="12"/>
      <c r="J429" s="16"/>
      <c r="K429" s="82"/>
    </row>
    <row r="430" spans="1:11" ht="23.25">
      <c r="A430" s="11"/>
      <c r="B430" s="12"/>
      <c r="C430" s="8"/>
      <c r="D430" s="8"/>
      <c r="E430" s="4"/>
      <c r="F430" s="12"/>
      <c r="G430" s="53" t="s">
        <v>2</v>
      </c>
      <c r="H430" s="54" t="s">
        <v>155</v>
      </c>
      <c r="I430" s="80" t="s">
        <v>4</v>
      </c>
      <c r="J430" s="80" t="s">
        <v>142</v>
      </c>
      <c r="K430" s="81" t="s">
        <v>7</v>
      </c>
    </row>
    <row r="431" spans="1:11" ht="23.25">
      <c r="A431" s="11">
        <v>1</v>
      </c>
      <c r="B431" s="12" t="s">
        <v>252</v>
      </c>
      <c r="C431" s="13"/>
      <c r="D431" s="13"/>
      <c r="E431" s="12"/>
      <c r="F431" s="12"/>
      <c r="G431" s="14"/>
      <c r="H431" s="15"/>
      <c r="I431" s="12"/>
      <c r="J431" s="16"/>
      <c r="K431" s="82"/>
    </row>
    <row r="432" spans="2:11" ht="23.25">
      <c r="B432" s="12" t="s">
        <v>253</v>
      </c>
      <c r="C432" s="13"/>
      <c r="D432" s="13"/>
      <c r="E432" s="12"/>
      <c r="F432" s="12"/>
      <c r="G432" s="14" t="s">
        <v>54</v>
      </c>
      <c r="H432" s="15">
        <v>16</v>
      </c>
      <c r="I432" s="12">
        <v>7.3415</v>
      </c>
      <c r="J432" s="16">
        <v>1</v>
      </c>
      <c r="K432" s="82">
        <f>SUM(H432*I432)</f>
        <v>117.464</v>
      </c>
    </row>
    <row r="433" spans="1:11" ht="23.25">
      <c r="A433" s="11">
        <v>2</v>
      </c>
      <c r="B433" s="12" t="s">
        <v>254</v>
      </c>
      <c r="C433" s="13"/>
      <c r="D433" s="13"/>
      <c r="E433" s="12"/>
      <c r="F433" s="12"/>
      <c r="G433" s="14"/>
      <c r="H433" s="15"/>
      <c r="I433" s="12"/>
      <c r="J433" s="16"/>
      <c r="K433" s="82"/>
    </row>
    <row r="434" spans="2:11" ht="23.25">
      <c r="B434" s="12" t="s">
        <v>255</v>
      </c>
      <c r="C434" s="13"/>
      <c r="D434" s="13"/>
      <c r="E434" s="12"/>
      <c r="F434" s="12"/>
      <c r="G434" s="14" t="s">
        <v>54</v>
      </c>
      <c r="H434" s="15">
        <v>20</v>
      </c>
      <c r="I434" s="12">
        <v>1.4683</v>
      </c>
      <c r="J434" s="16">
        <v>2</v>
      </c>
      <c r="K434" s="82">
        <f>SUM(H434*I434*J434)</f>
        <v>58.732</v>
      </c>
    </row>
    <row r="435" spans="1:11" ht="23.25">
      <c r="A435" s="11">
        <v>3</v>
      </c>
      <c r="B435" s="12" t="s">
        <v>256</v>
      </c>
      <c r="C435" s="13"/>
      <c r="D435" s="13"/>
      <c r="E435" s="12"/>
      <c r="F435" s="12"/>
      <c r="G435" s="14"/>
      <c r="H435" s="15"/>
      <c r="I435" s="12"/>
      <c r="J435" s="16"/>
      <c r="K435" s="82"/>
    </row>
    <row r="436" spans="2:11" ht="23.25">
      <c r="B436" s="12" t="s">
        <v>257</v>
      </c>
      <c r="C436" s="13"/>
      <c r="D436" s="13"/>
      <c r="E436" s="12"/>
      <c r="F436" s="12"/>
      <c r="G436" s="14" t="s">
        <v>57</v>
      </c>
      <c r="H436" s="15">
        <v>50</v>
      </c>
      <c r="I436" s="12">
        <v>0.73415</v>
      </c>
      <c r="J436" s="16">
        <v>4</v>
      </c>
      <c r="K436" s="82">
        <f>SUM(H436*I436*J436)</f>
        <v>146.82999999999998</v>
      </c>
    </row>
    <row r="437" spans="1:11" ht="23.25">
      <c r="A437" s="11">
        <v>4</v>
      </c>
      <c r="B437" s="12" t="s">
        <v>258</v>
      </c>
      <c r="C437" s="13"/>
      <c r="D437" s="13"/>
      <c r="E437" s="12"/>
      <c r="F437" s="12"/>
      <c r="G437" s="14" t="s">
        <v>57</v>
      </c>
      <c r="H437" s="15">
        <v>50</v>
      </c>
      <c r="I437" s="12">
        <v>0.0704784</v>
      </c>
      <c r="J437" s="16">
        <v>3</v>
      </c>
      <c r="K437" s="82">
        <f>SUM(H437*I437*J437)</f>
        <v>10.57176</v>
      </c>
    </row>
    <row r="438" spans="2:11" ht="24" thickBot="1">
      <c r="B438" s="12"/>
      <c r="C438" s="13"/>
      <c r="D438" s="13"/>
      <c r="E438" s="41" t="s">
        <v>16</v>
      </c>
      <c r="F438" s="61"/>
      <c r="G438" s="39"/>
      <c r="H438" s="62"/>
      <c r="I438" s="41"/>
      <c r="J438" s="42"/>
      <c r="K438" s="89">
        <f>SUM(K432:K437)</f>
        <v>333.59775999999994</v>
      </c>
    </row>
    <row r="439" spans="1:11" ht="24" thickTop="1">
      <c r="A439" s="11"/>
      <c r="B439" s="12"/>
      <c r="C439" s="13"/>
      <c r="D439" s="13"/>
      <c r="E439" s="12"/>
      <c r="F439" s="12"/>
      <c r="G439" s="14"/>
      <c r="H439" s="15"/>
      <c r="I439" s="12"/>
      <c r="J439" s="16"/>
      <c r="K439" s="82"/>
    </row>
    <row r="440" spans="1:11" ht="23.25">
      <c r="A440" s="11"/>
      <c r="B440" s="8" t="s">
        <v>550</v>
      </c>
      <c r="C440" s="4" t="s">
        <v>259</v>
      </c>
      <c r="D440" s="12"/>
      <c r="E440" s="9"/>
      <c r="F440" s="15"/>
      <c r="I440" s="12"/>
      <c r="J440" s="16"/>
      <c r="K440" s="82"/>
    </row>
    <row r="441" spans="1:11" ht="23.25">
      <c r="A441" s="11"/>
      <c r="B441" s="12"/>
      <c r="C441" s="8"/>
      <c r="D441" s="8"/>
      <c r="E441" s="4"/>
      <c r="F441" s="12"/>
      <c r="G441" s="9"/>
      <c r="H441" s="15"/>
      <c r="I441" s="12"/>
      <c r="J441" s="16"/>
      <c r="K441" s="82"/>
    </row>
    <row r="442" spans="1:11" ht="23.25">
      <c r="A442" s="11"/>
      <c r="B442" s="12"/>
      <c r="C442" s="13"/>
      <c r="D442" s="13"/>
      <c r="E442" s="12"/>
      <c r="F442" s="12"/>
      <c r="G442" s="53" t="s">
        <v>2</v>
      </c>
      <c r="H442" s="54" t="s">
        <v>155</v>
      </c>
      <c r="I442" s="80" t="s">
        <v>4</v>
      </c>
      <c r="J442" s="80" t="s">
        <v>142</v>
      </c>
      <c r="K442" s="81" t="s">
        <v>7</v>
      </c>
    </row>
    <row r="443" spans="1:11" ht="23.25">
      <c r="A443" s="11">
        <v>1</v>
      </c>
      <c r="B443" s="12" t="s">
        <v>260</v>
      </c>
      <c r="C443" s="13"/>
      <c r="D443" s="13"/>
      <c r="E443" s="12"/>
      <c r="F443" s="12"/>
      <c r="G443" s="14"/>
      <c r="H443" s="15"/>
      <c r="I443" s="12"/>
      <c r="J443" s="16"/>
      <c r="K443" s="82"/>
    </row>
    <row r="444" spans="2:6" ht="23.25">
      <c r="B444" s="12" t="s">
        <v>261</v>
      </c>
      <c r="C444" s="13"/>
      <c r="D444" s="13"/>
      <c r="E444" s="12"/>
      <c r="F444" s="12"/>
    </row>
    <row r="445" spans="1:11" ht="23.25">
      <c r="A445" s="11"/>
      <c r="B445" s="12" t="s">
        <v>162</v>
      </c>
      <c r="C445" s="13"/>
      <c r="D445" s="13"/>
      <c r="E445" s="12"/>
      <c r="F445" s="12"/>
      <c r="G445" s="14" t="s">
        <v>54</v>
      </c>
      <c r="H445" s="15">
        <v>297</v>
      </c>
      <c r="I445" s="12">
        <v>0.58732</v>
      </c>
      <c r="J445" s="16">
        <v>17</v>
      </c>
      <c r="K445" s="82">
        <f>SUM(H445*I445*J445)</f>
        <v>2965.37868</v>
      </c>
    </row>
    <row r="446" spans="1:11" ht="23.25">
      <c r="A446" s="11">
        <v>2</v>
      </c>
      <c r="B446" s="12" t="s">
        <v>262</v>
      </c>
      <c r="C446" s="13"/>
      <c r="D446" s="13"/>
      <c r="E446" s="12"/>
      <c r="F446" s="12"/>
      <c r="G446" s="14"/>
      <c r="H446" s="15"/>
      <c r="I446" s="12"/>
      <c r="J446" s="16"/>
      <c r="K446" s="82"/>
    </row>
    <row r="447" spans="2:6" ht="23.25">
      <c r="B447" s="12" t="s">
        <v>263</v>
      </c>
      <c r="C447" s="13"/>
      <c r="D447" s="13"/>
      <c r="E447" s="12"/>
      <c r="F447" s="12"/>
    </row>
    <row r="448" spans="1:11" ht="23.25">
      <c r="A448" s="11"/>
      <c r="B448" s="12" t="s">
        <v>152</v>
      </c>
      <c r="C448" s="13"/>
      <c r="D448" s="13"/>
      <c r="E448" s="12"/>
      <c r="F448" s="12"/>
      <c r="G448" s="14" t="s">
        <v>54</v>
      </c>
      <c r="H448" s="15">
        <v>27</v>
      </c>
      <c r="I448" s="12">
        <v>0.58732</v>
      </c>
      <c r="J448" s="16">
        <v>17</v>
      </c>
      <c r="K448" s="82">
        <f>SUM(H448*I448*J448)</f>
        <v>269.57987999999995</v>
      </c>
    </row>
    <row r="449" spans="1:11" ht="23.25">
      <c r="A449" s="11">
        <v>3</v>
      </c>
      <c r="B449" s="12" t="s">
        <v>264</v>
      </c>
      <c r="C449" s="13"/>
      <c r="D449" s="13"/>
      <c r="E449" s="12"/>
      <c r="F449" s="12"/>
      <c r="G449" s="14"/>
      <c r="H449" s="15"/>
      <c r="I449" s="12"/>
      <c r="J449" s="16"/>
      <c r="K449" s="82"/>
    </row>
    <row r="450" spans="2:6" ht="23.25">
      <c r="B450" s="12" t="s">
        <v>265</v>
      </c>
      <c r="C450" s="13"/>
      <c r="D450" s="13"/>
      <c r="E450" s="12"/>
      <c r="F450" s="12"/>
    </row>
    <row r="451" spans="1:11" ht="23.25">
      <c r="A451" s="11"/>
      <c r="B451" s="12" t="s">
        <v>152</v>
      </c>
      <c r="C451" s="13"/>
      <c r="D451" s="13"/>
      <c r="E451" s="12"/>
      <c r="F451" s="12"/>
      <c r="G451" s="14" t="s">
        <v>57</v>
      </c>
      <c r="H451" s="15">
        <v>103</v>
      </c>
      <c r="I451" s="12">
        <v>2.9366</v>
      </c>
      <c r="J451" s="16">
        <v>17</v>
      </c>
      <c r="K451" s="82">
        <f>SUM(H451*I451*J451)</f>
        <v>5141.986599999999</v>
      </c>
    </row>
    <row r="452" spans="1:11" ht="23.25">
      <c r="A452" s="11">
        <v>4</v>
      </c>
      <c r="B452" s="12" t="s">
        <v>266</v>
      </c>
      <c r="C452" s="13"/>
      <c r="D452" s="13"/>
      <c r="E452" s="12"/>
      <c r="F452" s="12"/>
      <c r="G452" s="14" t="s">
        <v>54</v>
      </c>
      <c r="H452" s="15">
        <v>15</v>
      </c>
      <c r="I452" s="12">
        <v>0.58732</v>
      </c>
      <c r="J452" s="16">
        <v>12</v>
      </c>
      <c r="K452" s="82">
        <f>SUM(H452*I452*J452)</f>
        <v>105.71759999999999</v>
      </c>
    </row>
    <row r="453" spans="1:6" ht="23.25">
      <c r="A453" s="11">
        <v>5</v>
      </c>
      <c r="B453" s="12" t="s">
        <v>267</v>
      </c>
      <c r="C453" s="13"/>
      <c r="D453" s="13"/>
      <c r="E453" s="12"/>
      <c r="F453" s="12"/>
    </row>
    <row r="454" spans="2:11" ht="23.25">
      <c r="B454" s="12" t="s">
        <v>253</v>
      </c>
      <c r="C454" s="13"/>
      <c r="D454" s="13"/>
      <c r="E454" s="12"/>
      <c r="F454" s="12"/>
      <c r="G454" s="14" t="s">
        <v>54</v>
      </c>
      <c r="H454" s="15">
        <v>297</v>
      </c>
      <c r="I454" s="12">
        <v>1.4683</v>
      </c>
      <c r="J454" s="16">
        <v>1</v>
      </c>
      <c r="K454" s="82">
        <f>SUM(H454*I454)</f>
        <v>436.08509999999995</v>
      </c>
    </row>
    <row r="455" spans="1:6" ht="23.25">
      <c r="A455" s="11">
        <v>6</v>
      </c>
      <c r="B455" s="12" t="s">
        <v>214</v>
      </c>
      <c r="C455" s="13"/>
      <c r="D455" s="13"/>
      <c r="E455" s="12"/>
      <c r="F455" s="12"/>
    </row>
    <row r="456" spans="2:11" ht="23.25">
      <c r="B456" s="12" t="s">
        <v>268</v>
      </c>
      <c r="C456" s="13"/>
      <c r="D456" s="13"/>
      <c r="E456" s="12"/>
      <c r="F456" s="12"/>
      <c r="G456" s="14" t="s">
        <v>54</v>
      </c>
      <c r="H456" s="15">
        <v>27</v>
      </c>
      <c r="I456" s="12">
        <v>1.4683</v>
      </c>
      <c r="J456" s="16">
        <v>1</v>
      </c>
      <c r="K456" s="82">
        <f>SUM(H456*I456)</f>
        <v>39.6441</v>
      </c>
    </row>
    <row r="457" spans="1:6" ht="23.25">
      <c r="A457" s="11">
        <v>7</v>
      </c>
      <c r="B457" s="12" t="s">
        <v>269</v>
      </c>
      <c r="C457" s="13"/>
      <c r="D457" s="13"/>
      <c r="E457" s="12"/>
      <c r="F457" s="12"/>
    </row>
    <row r="458" spans="2:11" ht="23.25">
      <c r="B458" s="12" t="s">
        <v>270</v>
      </c>
      <c r="C458" s="13"/>
      <c r="D458" s="13"/>
      <c r="E458" s="12"/>
      <c r="F458" s="12"/>
      <c r="G458" s="14" t="s">
        <v>54</v>
      </c>
      <c r="H458" s="15">
        <v>15</v>
      </c>
      <c r="I458" s="12">
        <v>7.3415</v>
      </c>
      <c r="J458" s="16">
        <v>1</v>
      </c>
      <c r="K458" s="82">
        <f>SUM(H458*I458)</f>
        <v>110.1225</v>
      </c>
    </row>
    <row r="459" spans="1:11" ht="23.25">
      <c r="A459" s="11">
        <v>8</v>
      </c>
      <c r="B459" s="12" t="s">
        <v>271</v>
      </c>
      <c r="C459" s="13"/>
      <c r="D459" s="13"/>
      <c r="E459" s="12"/>
      <c r="F459" s="12"/>
      <c r="G459" s="14"/>
      <c r="H459" s="15"/>
      <c r="I459" s="12"/>
      <c r="J459" s="16"/>
      <c r="K459" s="82"/>
    </row>
    <row r="460" spans="2:6" ht="23.25">
      <c r="B460" s="12" t="s">
        <v>272</v>
      </c>
      <c r="C460" s="13"/>
      <c r="D460" s="13"/>
      <c r="E460" s="12"/>
      <c r="F460" s="12"/>
    </row>
    <row r="461" spans="1:11" ht="23.25">
      <c r="A461" s="11"/>
      <c r="B461" s="12" t="s">
        <v>273</v>
      </c>
      <c r="C461" s="13"/>
      <c r="D461" s="13"/>
      <c r="E461" s="12"/>
      <c r="F461" s="12"/>
      <c r="G461" s="14"/>
      <c r="H461" s="15"/>
      <c r="I461" s="12"/>
      <c r="J461" s="16"/>
      <c r="K461" s="82"/>
    </row>
    <row r="462" spans="1:11" ht="23.25">
      <c r="A462" s="11"/>
      <c r="B462" s="12" t="s">
        <v>274</v>
      </c>
      <c r="C462" s="13"/>
      <c r="D462" s="13"/>
      <c r="E462" s="12"/>
      <c r="F462" s="12"/>
      <c r="G462" s="14" t="s">
        <v>57</v>
      </c>
      <c r="H462" s="15">
        <v>103</v>
      </c>
      <c r="I462" s="12">
        <v>1.02781</v>
      </c>
      <c r="J462" s="16">
        <v>1</v>
      </c>
      <c r="K462" s="82">
        <f>SUM(H462*I462)</f>
        <v>105.86442999999998</v>
      </c>
    </row>
    <row r="463" spans="1:6" ht="24.75" customHeight="1">
      <c r="A463" s="11">
        <v>9</v>
      </c>
      <c r="B463" s="12" t="s">
        <v>275</v>
      </c>
      <c r="C463" s="13"/>
      <c r="D463" s="13"/>
      <c r="E463" s="12"/>
      <c r="F463" s="12"/>
    </row>
    <row r="464" spans="2:11" ht="23.25">
      <c r="B464" s="12" t="s">
        <v>276</v>
      </c>
      <c r="C464" s="13"/>
      <c r="D464" s="13"/>
      <c r="E464" s="12"/>
      <c r="F464" s="12"/>
      <c r="G464" s="14" t="s">
        <v>57</v>
      </c>
      <c r="H464" s="15">
        <v>200</v>
      </c>
      <c r="I464" s="12">
        <v>0.0704784</v>
      </c>
      <c r="J464" s="16">
        <v>2</v>
      </c>
      <c r="K464" s="82">
        <f>SUM(H464*I464*J464)</f>
        <v>28.19136</v>
      </c>
    </row>
    <row r="465" spans="1:11" ht="23.25">
      <c r="A465" s="11">
        <v>10</v>
      </c>
      <c r="B465" s="12" t="s">
        <v>164</v>
      </c>
      <c r="C465" s="13"/>
      <c r="D465" s="13"/>
      <c r="E465" s="12"/>
      <c r="F465" s="12"/>
      <c r="G465" s="14"/>
      <c r="H465" s="15"/>
      <c r="I465" s="12"/>
      <c r="J465" s="16"/>
      <c r="K465" s="82"/>
    </row>
    <row r="466" spans="2:6" ht="23.25">
      <c r="B466" s="12" t="s">
        <v>277</v>
      </c>
      <c r="C466" s="13"/>
      <c r="D466" s="13"/>
      <c r="E466" s="12"/>
      <c r="F466" s="12"/>
    </row>
    <row r="467" spans="1:11" ht="23.25">
      <c r="A467" s="11"/>
      <c r="B467" s="12" t="s">
        <v>278</v>
      </c>
      <c r="C467" s="13"/>
      <c r="D467" s="13"/>
      <c r="E467" s="12"/>
      <c r="F467" s="12"/>
      <c r="G467" s="14"/>
      <c r="H467" s="15"/>
      <c r="I467" s="12"/>
      <c r="J467" s="16"/>
      <c r="K467" s="82"/>
    </row>
    <row r="468" spans="1:11" ht="23.25">
      <c r="A468" s="11"/>
      <c r="B468" s="12" t="s">
        <v>279</v>
      </c>
      <c r="C468" s="13"/>
      <c r="D468" s="13"/>
      <c r="E468" s="12"/>
      <c r="F468" s="12"/>
      <c r="G468" s="14" t="s">
        <v>57</v>
      </c>
      <c r="H468" s="15">
        <v>250</v>
      </c>
      <c r="I468" s="12">
        <v>0.058732</v>
      </c>
      <c r="J468" s="16">
        <v>27</v>
      </c>
      <c r="K468" s="82">
        <f>SUM(H468*I468*J468)</f>
        <v>396.441</v>
      </c>
    </row>
    <row r="469" spans="1:6" ht="23.25">
      <c r="A469" s="11">
        <v>11</v>
      </c>
      <c r="B469" s="12" t="s">
        <v>280</v>
      </c>
      <c r="C469" s="13"/>
      <c r="D469" s="13"/>
      <c r="E469" s="12"/>
      <c r="F469" s="12"/>
    </row>
    <row r="470" spans="2:6" ht="23.25">
      <c r="B470" s="12" t="s">
        <v>161</v>
      </c>
      <c r="C470" s="13"/>
      <c r="D470" s="13"/>
      <c r="E470" s="12"/>
      <c r="F470" s="12"/>
    </row>
    <row r="471" spans="1:11" ht="23.25">
      <c r="A471" s="11"/>
      <c r="B471" s="12" t="s">
        <v>162</v>
      </c>
      <c r="C471" s="13"/>
      <c r="D471" s="13"/>
      <c r="E471" s="12"/>
      <c r="F471" s="12"/>
      <c r="G471" s="14" t="s">
        <v>54</v>
      </c>
      <c r="H471" s="15">
        <v>150</v>
      </c>
      <c r="I471" s="12">
        <v>0.14683</v>
      </c>
      <c r="J471" s="16">
        <v>17</v>
      </c>
      <c r="K471" s="82">
        <f>SUM(H471*I471*J471)</f>
        <v>374.4165</v>
      </c>
    </row>
    <row r="472" spans="1:11" ht="24" thickBot="1">
      <c r="A472" s="11"/>
      <c r="B472" s="12"/>
      <c r="C472" s="13"/>
      <c r="D472" s="13"/>
      <c r="E472" s="41" t="s">
        <v>16</v>
      </c>
      <c r="F472" s="61"/>
      <c r="G472" s="39"/>
      <c r="H472" s="62"/>
      <c r="I472" s="41"/>
      <c r="J472" s="42"/>
      <c r="K472" s="89">
        <f>SUM(K445:K471)</f>
        <v>9973.427749999999</v>
      </c>
    </row>
    <row r="473" spans="1:11" ht="24" thickTop="1">
      <c r="A473" s="11"/>
      <c r="K473" s="2"/>
    </row>
    <row r="474" spans="1:11" ht="23.25">
      <c r="A474" s="2"/>
      <c r="K474" s="2"/>
    </row>
    <row r="475" spans="1:11" ht="23.25">
      <c r="A475" s="2"/>
      <c r="B475" s="8" t="s">
        <v>551</v>
      </c>
      <c r="C475" s="4" t="s">
        <v>281</v>
      </c>
      <c r="D475" s="12"/>
      <c r="E475" s="9"/>
      <c r="F475" s="10"/>
      <c r="G475" s="4"/>
      <c r="H475" s="16"/>
      <c r="K475" s="82"/>
    </row>
    <row r="476" spans="1:11" ht="23.25">
      <c r="A476" s="11"/>
      <c r="B476" s="12"/>
      <c r="C476" s="8"/>
      <c r="D476" s="8"/>
      <c r="E476" s="4"/>
      <c r="F476" s="12"/>
      <c r="G476" s="9"/>
      <c r="H476" s="108"/>
      <c r="I476" s="4"/>
      <c r="J476" s="16"/>
      <c r="K476" s="82"/>
    </row>
    <row r="477" spans="1:11" ht="23.25">
      <c r="A477" s="11"/>
      <c r="B477" s="12"/>
      <c r="C477" s="13"/>
      <c r="D477" s="13"/>
      <c r="E477" s="12"/>
      <c r="F477" s="12"/>
      <c r="G477" s="53" t="s">
        <v>2</v>
      </c>
      <c r="H477" s="54" t="s">
        <v>155</v>
      </c>
      <c r="I477" s="80" t="s">
        <v>4</v>
      </c>
      <c r="J477" s="80" t="s">
        <v>142</v>
      </c>
      <c r="K477" s="81" t="s">
        <v>7</v>
      </c>
    </row>
    <row r="478" spans="1:11" ht="23.25">
      <c r="A478" s="11">
        <v>1</v>
      </c>
      <c r="B478" s="12" t="s">
        <v>282</v>
      </c>
      <c r="C478" s="13"/>
      <c r="D478" s="13"/>
      <c r="E478" s="12"/>
      <c r="F478" s="12"/>
      <c r="K478" s="2"/>
    </row>
    <row r="479" spans="2:11" ht="23.25">
      <c r="B479" s="12" t="s">
        <v>283</v>
      </c>
      <c r="C479" s="13"/>
      <c r="D479" s="13"/>
      <c r="E479" s="12"/>
      <c r="F479" s="12"/>
      <c r="G479" s="14" t="s">
        <v>54</v>
      </c>
      <c r="H479" s="15">
        <v>36</v>
      </c>
      <c r="I479" s="12">
        <v>0.58732</v>
      </c>
      <c r="J479" s="16">
        <v>12</v>
      </c>
      <c r="K479" s="82">
        <f>SUM(H479*I479*J479)</f>
        <v>253.72224</v>
      </c>
    </row>
    <row r="480" spans="1:11" ht="23.25">
      <c r="A480" s="11">
        <v>2</v>
      </c>
      <c r="B480" s="12" t="s">
        <v>284</v>
      </c>
      <c r="C480" s="13"/>
      <c r="D480" s="13"/>
      <c r="E480" s="12"/>
      <c r="F480" s="12"/>
      <c r="G480" s="14"/>
      <c r="H480" s="15"/>
      <c r="I480" s="12"/>
      <c r="J480" s="16"/>
      <c r="K480" s="82"/>
    </row>
    <row r="481" spans="2:11" ht="23.25">
      <c r="B481" s="12" t="s">
        <v>283</v>
      </c>
      <c r="C481" s="13"/>
      <c r="D481" s="13"/>
      <c r="E481" s="12"/>
      <c r="F481" s="12"/>
      <c r="G481" s="14" t="s">
        <v>57</v>
      </c>
      <c r="H481" s="15">
        <v>100</v>
      </c>
      <c r="I481" s="12">
        <v>0.14683</v>
      </c>
      <c r="J481" s="16">
        <v>12</v>
      </c>
      <c r="K481" s="82">
        <f>SUM(H481*I481*J481)</f>
        <v>176.19599999999997</v>
      </c>
    </row>
    <row r="482" spans="1:11" ht="23.25">
      <c r="A482" s="11">
        <v>3</v>
      </c>
      <c r="B482" s="12" t="s">
        <v>285</v>
      </c>
      <c r="C482" s="13"/>
      <c r="D482" s="13"/>
      <c r="E482" s="12"/>
      <c r="F482" s="12"/>
      <c r="G482" s="14"/>
      <c r="H482" s="15"/>
      <c r="I482" s="12"/>
      <c r="J482" s="16"/>
      <c r="K482" s="82"/>
    </row>
    <row r="483" spans="2:11" ht="23.25">
      <c r="B483" s="12" t="s">
        <v>255</v>
      </c>
      <c r="C483" s="13"/>
      <c r="D483" s="13"/>
      <c r="E483" s="12"/>
      <c r="F483" s="12"/>
      <c r="G483" s="14" t="s">
        <v>54</v>
      </c>
      <c r="H483" s="15">
        <v>36</v>
      </c>
      <c r="I483" s="12">
        <v>1.4683</v>
      </c>
      <c r="J483" s="16">
        <v>1</v>
      </c>
      <c r="K483" s="82">
        <f>SUM(H483*I483)</f>
        <v>52.858799999999995</v>
      </c>
    </row>
    <row r="484" spans="1:11" ht="23.25">
      <c r="A484" s="11">
        <v>4</v>
      </c>
      <c r="B484" s="12" t="s">
        <v>286</v>
      </c>
      <c r="C484" s="13"/>
      <c r="D484" s="13"/>
      <c r="E484" s="12"/>
      <c r="F484" s="12"/>
      <c r="G484" s="14"/>
      <c r="H484" s="15"/>
      <c r="I484" s="12"/>
      <c r="J484" s="16"/>
      <c r="K484" s="82"/>
    </row>
    <row r="485" spans="2:11" ht="23.25">
      <c r="B485" s="12" t="s">
        <v>270</v>
      </c>
      <c r="C485" s="13"/>
      <c r="D485" s="13"/>
      <c r="E485" s="12"/>
      <c r="F485" s="12"/>
      <c r="G485" s="14" t="s">
        <v>57</v>
      </c>
      <c r="H485" s="15">
        <v>100</v>
      </c>
      <c r="I485" s="12">
        <v>0.29366</v>
      </c>
      <c r="J485" s="16">
        <v>4</v>
      </c>
      <c r="K485" s="82">
        <f>SUM(H485*I485*J485)</f>
        <v>117.46399999999998</v>
      </c>
    </row>
    <row r="486" spans="1:11" ht="23.25">
      <c r="A486" s="11">
        <v>5</v>
      </c>
      <c r="B486" s="12" t="s">
        <v>287</v>
      </c>
      <c r="C486" s="13"/>
      <c r="D486" s="13"/>
      <c r="E486" s="12"/>
      <c r="F486" s="12"/>
      <c r="G486" s="14"/>
      <c r="H486" s="15"/>
      <c r="I486" s="12"/>
      <c r="J486" s="16"/>
      <c r="K486" s="82"/>
    </row>
    <row r="487" spans="2:11" ht="23.25">
      <c r="B487" s="12" t="s">
        <v>288</v>
      </c>
      <c r="C487" s="13"/>
      <c r="D487" s="13"/>
      <c r="E487" s="12"/>
      <c r="F487" s="12"/>
      <c r="G487" s="14" t="s">
        <v>57</v>
      </c>
      <c r="H487" s="15">
        <v>34</v>
      </c>
      <c r="I487" s="12">
        <v>1.4683</v>
      </c>
      <c r="J487" s="16">
        <v>1</v>
      </c>
      <c r="K487" s="82">
        <f>SUM(H487*I487)</f>
        <v>49.9222</v>
      </c>
    </row>
    <row r="488" spans="1:11" ht="23.25">
      <c r="A488" s="11">
        <v>6</v>
      </c>
      <c r="B488" s="12" t="s">
        <v>289</v>
      </c>
      <c r="C488" s="13"/>
      <c r="D488" s="13"/>
      <c r="E488" s="12"/>
      <c r="F488" s="12"/>
      <c r="G488" s="14"/>
      <c r="H488" s="15"/>
      <c r="I488" s="12"/>
      <c r="J488" s="16"/>
      <c r="K488" s="82"/>
    </row>
    <row r="489" spans="2:11" ht="23.25">
      <c r="B489" s="12" t="s">
        <v>276</v>
      </c>
      <c r="C489" s="13"/>
      <c r="D489" s="13"/>
      <c r="E489" s="12"/>
      <c r="F489" s="12"/>
      <c r="G489" s="14" t="s">
        <v>57</v>
      </c>
      <c r="H489" s="15">
        <v>60</v>
      </c>
      <c r="I489" s="12">
        <v>0.0704784</v>
      </c>
      <c r="J489" s="16">
        <v>2</v>
      </c>
      <c r="K489" s="82">
        <f>SUM(H489*I489*J489)</f>
        <v>8.457408</v>
      </c>
    </row>
    <row r="490" spans="1:11" ht="23.25">
      <c r="A490" s="11">
        <v>7</v>
      </c>
      <c r="B490" s="12" t="s">
        <v>192</v>
      </c>
      <c r="C490" s="13"/>
      <c r="D490" s="13"/>
      <c r="E490" s="12"/>
      <c r="F490" s="12"/>
      <c r="G490" s="14"/>
      <c r="H490" s="15"/>
      <c r="I490" s="12"/>
      <c r="J490" s="16"/>
      <c r="K490" s="82"/>
    </row>
    <row r="491" spans="2:11" ht="23.25">
      <c r="B491" s="12" t="s">
        <v>143</v>
      </c>
      <c r="C491" s="13"/>
      <c r="D491" s="13"/>
      <c r="E491" s="12"/>
      <c r="F491" s="12"/>
      <c r="G491" s="14" t="s">
        <v>57</v>
      </c>
      <c r="H491" s="15">
        <v>10</v>
      </c>
      <c r="I491" s="12">
        <v>18.559312</v>
      </c>
      <c r="J491" s="16">
        <v>2</v>
      </c>
      <c r="K491" s="82">
        <f>SUM(H491*I491*J491)</f>
        <v>371.18624</v>
      </c>
    </row>
    <row r="492" spans="1:11" ht="23.25">
      <c r="A492" s="11"/>
      <c r="B492" s="12"/>
      <c r="C492" s="13"/>
      <c r="D492" s="13"/>
      <c r="E492" s="4" t="s">
        <v>16</v>
      </c>
      <c r="F492" s="12"/>
      <c r="G492" s="9"/>
      <c r="H492" s="10"/>
      <c r="I492" s="4"/>
      <c r="J492" s="1"/>
      <c r="K492" s="95">
        <f>SUM(K479:K491)</f>
        <v>1029.8068879999998</v>
      </c>
    </row>
    <row r="493" spans="1:11" ht="23.25">
      <c r="A493" s="11"/>
      <c r="B493" s="12"/>
      <c r="C493" s="13"/>
      <c r="D493" s="13"/>
      <c r="E493" s="12"/>
      <c r="F493" s="12"/>
      <c r="G493" s="14"/>
      <c r="H493" s="15"/>
      <c r="I493" s="12"/>
      <c r="J493" s="16"/>
      <c r="K493" s="82"/>
    </row>
    <row r="494" spans="1:11" ht="23.25">
      <c r="A494" s="11"/>
      <c r="B494" s="8" t="s">
        <v>552</v>
      </c>
      <c r="C494" s="8" t="s">
        <v>465</v>
      </c>
      <c r="D494" s="9"/>
      <c r="E494" s="12"/>
      <c r="F494" s="10"/>
      <c r="G494" s="4"/>
      <c r="H494" s="1"/>
      <c r="J494" s="82"/>
      <c r="K494" s="18"/>
    </row>
    <row r="495" spans="1:11" ht="23.25">
      <c r="A495" s="11"/>
      <c r="B495" s="12"/>
      <c r="C495" s="8"/>
      <c r="D495" s="8"/>
      <c r="E495" s="9"/>
      <c r="F495" s="12"/>
      <c r="G495" s="10"/>
      <c r="H495" s="4"/>
      <c r="I495" s="1"/>
      <c r="J495" s="82"/>
      <c r="K495" s="18"/>
    </row>
    <row r="496" spans="1:11" ht="23.25">
      <c r="A496" s="11"/>
      <c r="B496" s="12"/>
      <c r="C496" s="13"/>
      <c r="D496" s="13"/>
      <c r="E496" s="12"/>
      <c r="F496" s="12"/>
      <c r="G496" s="53" t="s">
        <v>2</v>
      </c>
      <c r="H496" s="54" t="s">
        <v>155</v>
      </c>
      <c r="I496" s="80" t="s">
        <v>4</v>
      </c>
      <c r="J496" s="80" t="s">
        <v>142</v>
      </c>
      <c r="K496" s="81" t="s">
        <v>7</v>
      </c>
    </row>
    <row r="497" spans="1:11" ht="23.25">
      <c r="A497" s="11">
        <v>1</v>
      </c>
      <c r="B497" s="12" t="s">
        <v>290</v>
      </c>
      <c r="C497" s="13"/>
      <c r="D497" s="13"/>
      <c r="E497" s="12"/>
      <c r="F497" s="12"/>
      <c r="G497" s="14"/>
      <c r="H497" s="15"/>
      <c r="I497" s="16"/>
      <c r="J497" s="16"/>
      <c r="K497" s="82"/>
    </row>
    <row r="498" spans="1:11" ht="23.25">
      <c r="A498" s="2"/>
      <c r="B498" s="12" t="s">
        <v>291</v>
      </c>
      <c r="C498" s="13"/>
      <c r="D498" s="13"/>
      <c r="E498" s="12"/>
      <c r="F498" s="12"/>
      <c r="G498" s="14" t="s">
        <v>54</v>
      </c>
      <c r="H498" s="15">
        <v>10</v>
      </c>
      <c r="I498" s="12">
        <v>18.559312</v>
      </c>
      <c r="J498" s="16">
        <v>1</v>
      </c>
      <c r="K498" s="82">
        <f>SUM(H498*I498)</f>
        <v>185.59312</v>
      </c>
    </row>
    <row r="499" spans="1:11" ht="23.25">
      <c r="A499" s="11">
        <v>2</v>
      </c>
      <c r="B499" s="12" t="s">
        <v>292</v>
      </c>
      <c r="C499" s="13"/>
      <c r="D499" s="13"/>
      <c r="E499" s="12"/>
      <c r="F499" s="12"/>
      <c r="G499" s="14" t="s">
        <v>54</v>
      </c>
      <c r="H499" s="15">
        <v>10</v>
      </c>
      <c r="I499" s="12">
        <v>14.683</v>
      </c>
      <c r="J499" s="16">
        <v>1</v>
      </c>
      <c r="K499" s="82">
        <f>SUM(H499*I499)</f>
        <v>146.82999999999998</v>
      </c>
    </row>
    <row r="500" spans="1:11" ht="23.25">
      <c r="A500" s="2"/>
      <c r="B500" s="12" t="s">
        <v>291</v>
      </c>
      <c r="C500" s="13"/>
      <c r="D500" s="13"/>
      <c r="E500" s="12"/>
      <c r="F500" s="12"/>
      <c r="G500" s="14" t="s">
        <v>54</v>
      </c>
      <c r="H500" s="15">
        <v>2</v>
      </c>
      <c r="I500" s="12">
        <v>29.366</v>
      </c>
      <c r="J500" s="16">
        <v>1</v>
      </c>
      <c r="K500" s="82">
        <f>SUM(H500*I500)</f>
        <v>58.732</v>
      </c>
    </row>
    <row r="501" spans="1:11" ht="23.25">
      <c r="A501" s="11">
        <v>3</v>
      </c>
      <c r="B501" s="12" t="s">
        <v>212</v>
      </c>
      <c r="C501" s="13"/>
      <c r="D501" s="13"/>
      <c r="E501" s="12"/>
      <c r="F501" s="12"/>
      <c r="G501" s="14"/>
      <c r="H501" s="15"/>
      <c r="I501" s="12"/>
      <c r="J501" s="16"/>
      <c r="K501" s="82"/>
    </row>
    <row r="502" spans="1:11" ht="23.25">
      <c r="A502" s="2"/>
      <c r="B502" s="12" t="s">
        <v>288</v>
      </c>
      <c r="C502" s="13"/>
      <c r="D502" s="13"/>
      <c r="E502" s="12"/>
      <c r="F502" s="12"/>
      <c r="G502" s="14" t="s">
        <v>57</v>
      </c>
      <c r="H502" s="15">
        <v>22</v>
      </c>
      <c r="I502" s="12">
        <v>1.4683</v>
      </c>
      <c r="J502" s="16">
        <v>4</v>
      </c>
      <c r="K502" s="82">
        <f>SUM(H502*I502*J502)</f>
        <v>129.2104</v>
      </c>
    </row>
    <row r="503" spans="1:11" ht="24" thickBot="1">
      <c r="A503" s="11"/>
      <c r="B503" s="12"/>
      <c r="C503" s="13"/>
      <c r="D503" s="13"/>
      <c r="E503" s="41" t="s">
        <v>16</v>
      </c>
      <c r="F503" s="61"/>
      <c r="G503" s="39"/>
      <c r="H503" s="62"/>
      <c r="I503" s="41"/>
      <c r="J503" s="42"/>
      <c r="K503" s="89">
        <f>SUM(K498:K502)</f>
        <v>520.3655200000001</v>
      </c>
    </row>
    <row r="504" spans="1:11" ht="24" thickTop="1">
      <c r="A504" s="11"/>
      <c r="B504" s="12"/>
      <c r="C504" s="13"/>
      <c r="D504" s="13"/>
      <c r="E504" s="12"/>
      <c r="F504" s="12"/>
      <c r="G504" s="14"/>
      <c r="H504" s="15"/>
      <c r="I504" s="12"/>
      <c r="J504" s="16"/>
      <c r="K504" s="82"/>
    </row>
    <row r="505" spans="1:11" ht="23.25">
      <c r="A505" s="11"/>
      <c r="B505" s="8" t="s">
        <v>553</v>
      </c>
      <c r="C505" s="8" t="s">
        <v>293</v>
      </c>
      <c r="D505" s="8"/>
      <c r="E505" s="9"/>
      <c r="F505" s="12"/>
      <c r="G505" s="10"/>
      <c r="H505" s="4"/>
      <c r="I505" s="1"/>
      <c r="J505" s="82"/>
      <c r="K505" s="18"/>
    </row>
    <row r="506" spans="1:11" ht="23.25">
      <c r="A506" s="11"/>
      <c r="B506" s="8"/>
      <c r="C506" s="8"/>
      <c r="D506" s="8"/>
      <c r="E506" s="9"/>
      <c r="F506" s="12"/>
      <c r="G506" s="10"/>
      <c r="H506" s="4"/>
      <c r="I506" s="1"/>
      <c r="J506" s="82"/>
      <c r="K506" s="18"/>
    </row>
    <row r="507" spans="1:11" ht="23.25">
      <c r="A507" s="11"/>
      <c r="B507" s="12"/>
      <c r="C507" s="13"/>
      <c r="D507" s="13"/>
      <c r="E507" s="12"/>
      <c r="F507" s="12"/>
      <c r="G507" s="53" t="s">
        <v>2</v>
      </c>
      <c r="H507" s="54" t="s">
        <v>155</v>
      </c>
      <c r="I507" s="80" t="s">
        <v>4</v>
      </c>
      <c r="J507" s="80" t="s">
        <v>142</v>
      </c>
      <c r="K507" s="81" t="s">
        <v>7</v>
      </c>
    </row>
    <row r="508" spans="1:11" ht="23.25">
      <c r="A508" s="11">
        <v>1</v>
      </c>
      <c r="B508" s="12" t="s">
        <v>294</v>
      </c>
      <c r="C508" s="13"/>
      <c r="D508" s="13"/>
      <c r="E508" s="12"/>
      <c r="F508" s="12"/>
      <c r="G508" s="14"/>
      <c r="H508" s="15"/>
      <c r="I508" s="16"/>
      <c r="J508" s="16"/>
      <c r="K508" s="82"/>
    </row>
    <row r="509" spans="1:11" ht="23.25">
      <c r="A509" s="2"/>
      <c r="B509" s="12" t="s">
        <v>295</v>
      </c>
      <c r="C509" s="13"/>
      <c r="D509" s="13"/>
      <c r="E509" s="12"/>
      <c r="F509" s="12"/>
      <c r="G509" s="14"/>
      <c r="H509" s="15"/>
      <c r="I509" s="12"/>
      <c r="J509" s="16"/>
      <c r="K509" s="82"/>
    </row>
    <row r="510" spans="1:11" ht="23.25">
      <c r="A510" s="11"/>
      <c r="B510" s="12" t="s">
        <v>162</v>
      </c>
      <c r="C510" s="13"/>
      <c r="D510" s="13"/>
      <c r="E510" s="12"/>
      <c r="F510" s="12"/>
      <c r="G510" s="14" t="s">
        <v>54</v>
      </c>
      <c r="H510" s="15">
        <v>30</v>
      </c>
      <c r="I510" s="12">
        <v>0.58732</v>
      </c>
      <c r="J510" s="16">
        <v>17</v>
      </c>
      <c r="K510" s="82">
        <f>SUM(H510*I510*J510)</f>
        <v>299.53319999999997</v>
      </c>
    </row>
    <row r="511" spans="1:11" ht="23.25">
      <c r="A511" s="11">
        <v>2</v>
      </c>
      <c r="B511" s="12" t="s">
        <v>296</v>
      </c>
      <c r="C511" s="13"/>
      <c r="D511" s="13"/>
      <c r="E511" s="12"/>
      <c r="F511" s="12"/>
      <c r="G511" s="14"/>
      <c r="H511" s="15"/>
      <c r="I511" s="12"/>
      <c r="J511" s="16"/>
      <c r="K511" s="82"/>
    </row>
    <row r="512" spans="2:11" ht="23.25">
      <c r="B512" s="12" t="s">
        <v>295</v>
      </c>
      <c r="C512" s="13"/>
      <c r="D512" s="13"/>
      <c r="E512" s="12"/>
      <c r="F512" s="12"/>
      <c r="G512" s="14"/>
      <c r="H512" s="15"/>
      <c r="I512" s="12"/>
      <c r="J512" s="16"/>
      <c r="K512" s="82"/>
    </row>
    <row r="513" spans="1:11" ht="23.25">
      <c r="A513" s="11"/>
      <c r="B513" s="12" t="s">
        <v>162</v>
      </c>
      <c r="C513" s="13"/>
      <c r="D513" s="13"/>
      <c r="E513" s="12"/>
      <c r="F513" s="12"/>
      <c r="G513" s="14" t="s">
        <v>54</v>
      </c>
      <c r="H513" s="15">
        <v>90</v>
      </c>
      <c r="I513" s="12">
        <v>0.14683</v>
      </c>
      <c r="J513" s="16">
        <v>17</v>
      </c>
      <c r="K513" s="82">
        <f>SUM(H513*I513*J513)</f>
        <v>224.64989999999997</v>
      </c>
    </row>
    <row r="514" spans="1:11" ht="23.25">
      <c r="A514" s="11">
        <v>3</v>
      </c>
      <c r="B514" s="12" t="s">
        <v>297</v>
      </c>
      <c r="C514" s="13"/>
      <c r="D514" s="13"/>
      <c r="E514" s="12"/>
      <c r="F514" s="12"/>
      <c r="G514" s="14"/>
      <c r="H514" s="15"/>
      <c r="I514" s="12"/>
      <c r="J514" s="16"/>
      <c r="K514" s="82"/>
    </row>
    <row r="515" spans="2:11" ht="23.25">
      <c r="B515" s="12" t="s">
        <v>298</v>
      </c>
      <c r="C515" s="13"/>
      <c r="D515" s="13"/>
      <c r="E515" s="12"/>
      <c r="F515" s="12"/>
      <c r="G515" s="14" t="s">
        <v>57</v>
      </c>
      <c r="H515" s="15">
        <v>9</v>
      </c>
      <c r="I515" s="12">
        <v>0.58732</v>
      </c>
      <c r="J515" s="16">
        <v>17</v>
      </c>
      <c r="K515" s="82">
        <f>SUM(H515*I515*J515)</f>
        <v>89.85996</v>
      </c>
    </row>
    <row r="516" spans="1:11" ht="23.25">
      <c r="A516" s="11">
        <v>4</v>
      </c>
      <c r="B516" s="12" t="s">
        <v>266</v>
      </c>
      <c r="C516" s="13"/>
      <c r="D516" s="13"/>
      <c r="E516" s="12"/>
      <c r="F516" s="12"/>
      <c r="G516" s="14"/>
      <c r="H516" s="15"/>
      <c r="I516" s="12"/>
      <c r="J516" s="16"/>
      <c r="K516" s="82"/>
    </row>
    <row r="517" spans="2:11" ht="23.25">
      <c r="B517" s="12" t="s">
        <v>299</v>
      </c>
      <c r="C517" s="13"/>
      <c r="D517" s="13"/>
      <c r="E517" s="12"/>
      <c r="F517" s="12"/>
      <c r="G517" s="14" t="s">
        <v>54</v>
      </c>
      <c r="H517" s="15">
        <v>19</v>
      </c>
      <c r="I517" s="12">
        <v>0.58732</v>
      </c>
      <c r="J517" s="16">
        <v>12</v>
      </c>
      <c r="K517" s="82">
        <f>SUM(H517*I517*J517)</f>
        <v>133.90895999999998</v>
      </c>
    </row>
    <row r="518" spans="1:11" ht="23.25">
      <c r="A518" s="11">
        <v>5</v>
      </c>
      <c r="B518" s="12" t="s">
        <v>300</v>
      </c>
      <c r="C518" s="13"/>
      <c r="D518" s="13"/>
      <c r="E518" s="12"/>
      <c r="F518" s="12"/>
      <c r="G518" s="14"/>
      <c r="H518" s="15"/>
      <c r="I518" s="12"/>
      <c r="J518" s="16"/>
      <c r="K518" s="82"/>
    </row>
    <row r="519" spans="2:11" ht="23.25">
      <c r="B519" s="12" t="s">
        <v>268</v>
      </c>
      <c r="C519" s="13"/>
      <c r="D519" s="13"/>
      <c r="E519" s="12"/>
      <c r="F519" s="12"/>
      <c r="G519" s="14" t="s">
        <v>54</v>
      </c>
      <c r="H519" s="15">
        <v>30</v>
      </c>
      <c r="I519" s="12">
        <v>1.4683</v>
      </c>
      <c r="J519" s="16"/>
      <c r="K519" s="82">
        <f>SUM(H519*I519)</f>
        <v>44.049</v>
      </c>
    </row>
    <row r="520" spans="1:11" ht="23.25">
      <c r="A520" s="11">
        <v>6</v>
      </c>
      <c r="B520" s="12" t="s">
        <v>301</v>
      </c>
      <c r="C520" s="13"/>
      <c r="D520" s="13"/>
      <c r="E520" s="12"/>
      <c r="F520" s="12"/>
      <c r="G520" s="14"/>
      <c r="H520" s="15"/>
      <c r="I520" s="12"/>
      <c r="J520" s="16"/>
      <c r="K520" s="82"/>
    </row>
    <row r="521" spans="2:11" ht="23.25">
      <c r="B521" s="12" t="s">
        <v>268</v>
      </c>
      <c r="C521" s="13"/>
      <c r="D521" s="13"/>
      <c r="E521" s="12"/>
      <c r="F521" s="12"/>
      <c r="G521" s="14" t="s">
        <v>54</v>
      </c>
      <c r="H521" s="15">
        <v>90</v>
      </c>
      <c r="I521" s="12">
        <v>0.29366</v>
      </c>
      <c r="J521" s="16">
        <v>4</v>
      </c>
      <c r="K521" s="82">
        <f>SUM(H521*I521*J521)</f>
        <v>105.71759999999999</v>
      </c>
    </row>
    <row r="522" spans="1:11" ht="23.25">
      <c r="A522" s="11">
        <v>7</v>
      </c>
      <c r="B522" s="12" t="s">
        <v>302</v>
      </c>
      <c r="C522" s="13"/>
      <c r="D522" s="13"/>
      <c r="E522" s="12"/>
      <c r="F522" s="12"/>
      <c r="G522" s="14"/>
      <c r="H522" s="15"/>
      <c r="I522" s="12"/>
      <c r="J522" s="16"/>
      <c r="K522" s="82"/>
    </row>
    <row r="523" spans="2:11" ht="23.25">
      <c r="B523" s="12" t="s">
        <v>303</v>
      </c>
      <c r="C523" s="13"/>
      <c r="D523" s="13"/>
      <c r="E523" s="12"/>
      <c r="F523" s="12"/>
      <c r="G523" s="14"/>
      <c r="H523" s="15"/>
      <c r="I523" s="12"/>
      <c r="J523" s="16"/>
      <c r="K523" s="82"/>
    </row>
    <row r="524" spans="1:11" ht="23.25">
      <c r="A524" s="11"/>
      <c r="B524" s="12" t="s">
        <v>257</v>
      </c>
      <c r="C524" s="13"/>
      <c r="D524" s="13"/>
      <c r="E524" s="12"/>
      <c r="F524" s="12"/>
      <c r="G524" s="14" t="s">
        <v>57</v>
      </c>
      <c r="H524" s="15">
        <v>19</v>
      </c>
      <c r="I524" s="12">
        <v>18.50058</v>
      </c>
      <c r="J524" s="16">
        <v>1</v>
      </c>
      <c r="K524" s="82">
        <f>SUM(H524*I524)</f>
        <v>351.51102</v>
      </c>
    </row>
    <row r="525" spans="1:11" ht="23.25">
      <c r="A525" s="11">
        <v>8</v>
      </c>
      <c r="B525" s="12" t="s">
        <v>304</v>
      </c>
      <c r="C525" s="13"/>
      <c r="D525" s="13"/>
      <c r="E525" s="12"/>
      <c r="F525" s="12"/>
      <c r="G525" s="14"/>
      <c r="H525" s="15"/>
      <c r="I525" s="12"/>
      <c r="J525" s="16"/>
      <c r="K525" s="82"/>
    </row>
    <row r="526" spans="2:11" ht="23.25">
      <c r="B526" s="12" t="s">
        <v>305</v>
      </c>
      <c r="C526" s="13"/>
      <c r="D526" s="13"/>
      <c r="E526" s="12"/>
      <c r="F526" s="12"/>
      <c r="G526" s="14" t="s">
        <v>54</v>
      </c>
      <c r="H526" s="15">
        <v>9</v>
      </c>
      <c r="I526" s="12">
        <v>1.02781</v>
      </c>
      <c r="J526" s="16">
        <v>1</v>
      </c>
      <c r="K526" s="82">
        <f>SUM(H526*I526)</f>
        <v>9.25029</v>
      </c>
    </row>
    <row r="527" spans="1:11" ht="23.25">
      <c r="A527" s="11">
        <v>9</v>
      </c>
      <c r="B527" s="12" t="s">
        <v>306</v>
      </c>
      <c r="C527" s="13"/>
      <c r="D527" s="13"/>
      <c r="E527" s="12"/>
      <c r="F527" s="12"/>
      <c r="G527" s="14"/>
      <c r="H527" s="15"/>
      <c r="I527" s="12"/>
      <c r="J527" s="16"/>
      <c r="K527" s="82"/>
    </row>
    <row r="528" spans="2:11" ht="23.25">
      <c r="B528" s="12" t="s">
        <v>307</v>
      </c>
      <c r="C528" s="13"/>
      <c r="D528" s="13"/>
      <c r="E528" s="12"/>
      <c r="F528" s="12"/>
      <c r="G528" s="14"/>
      <c r="H528" s="15"/>
      <c r="I528" s="12"/>
      <c r="J528" s="16"/>
      <c r="K528" s="82"/>
    </row>
    <row r="529" spans="1:11" ht="23.25">
      <c r="A529" s="11"/>
      <c r="B529" s="12" t="s">
        <v>143</v>
      </c>
      <c r="C529" s="13"/>
      <c r="D529" s="13"/>
      <c r="E529" s="12"/>
      <c r="F529" s="12"/>
      <c r="G529" s="14" t="s">
        <v>57</v>
      </c>
      <c r="H529" s="15">
        <v>100</v>
      </c>
      <c r="I529" s="12">
        <v>0.0704784</v>
      </c>
      <c r="J529" s="16">
        <v>2</v>
      </c>
      <c r="K529" s="82">
        <f>SUM(H529*I529*J529)</f>
        <v>14.09568</v>
      </c>
    </row>
    <row r="530" spans="1:11" ht="23.25">
      <c r="A530" s="11">
        <v>10</v>
      </c>
      <c r="B530" s="12" t="s">
        <v>308</v>
      </c>
      <c r="C530" s="13"/>
      <c r="D530" s="13"/>
      <c r="E530" s="12"/>
      <c r="F530" s="12"/>
      <c r="G530" s="14"/>
      <c r="H530" s="15"/>
      <c r="I530" s="12"/>
      <c r="J530" s="16"/>
      <c r="K530" s="82"/>
    </row>
    <row r="531" spans="2:11" ht="23.25">
      <c r="B531" s="12" t="s">
        <v>309</v>
      </c>
      <c r="C531" s="13"/>
      <c r="D531" s="13"/>
      <c r="E531" s="12"/>
      <c r="F531" s="12"/>
      <c r="G531" s="14" t="s">
        <v>57</v>
      </c>
      <c r="H531" s="15">
        <v>26</v>
      </c>
      <c r="I531" s="12">
        <v>2.34928</v>
      </c>
      <c r="J531" s="16">
        <v>12</v>
      </c>
      <c r="K531" s="82">
        <f>SUM(H531*I531*J531)</f>
        <v>732.9753599999999</v>
      </c>
    </row>
    <row r="532" spans="1:11" ht="23.25">
      <c r="A532" s="11">
        <v>11</v>
      </c>
      <c r="B532" s="12" t="s">
        <v>310</v>
      </c>
      <c r="C532" s="13"/>
      <c r="D532" s="13"/>
      <c r="E532" s="12"/>
      <c r="F532" s="12"/>
      <c r="G532" s="14"/>
      <c r="H532" s="15"/>
      <c r="I532" s="12"/>
      <c r="J532" s="16"/>
      <c r="K532" s="82"/>
    </row>
    <row r="533" spans="2:11" ht="23.25">
      <c r="B533" s="12" t="s">
        <v>311</v>
      </c>
      <c r="C533" s="13"/>
      <c r="D533" s="13"/>
      <c r="E533" s="12"/>
      <c r="F533" s="12"/>
      <c r="G533" s="14"/>
      <c r="H533" s="15"/>
      <c r="I533" s="12"/>
      <c r="J533" s="16"/>
      <c r="K533" s="82"/>
    </row>
    <row r="534" spans="1:11" ht="23.25">
      <c r="A534" s="11"/>
      <c r="B534" s="12" t="s">
        <v>171</v>
      </c>
      <c r="C534" s="13"/>
      <c r="D534" s="13"/>
      <c r="E534" s="12"/>
      <c r="F534" s="12"/>
      <c r="G534" s="14" t="s">
        <v>57</v>
      </c>
      <c r="H534" s="15">
        <v>26</v>
      </c>
      <c r="I534" s="12">
        <v>1.4683</v>
      </c>
      <c r="J534" s="16">
        <v>2</v>
      </c>
      <c r="K534" s="82">
        <f>SUM(H534*I534*J534)</f>
        <v>76.35159999999999</v>
      </c>
    </row>
    <row r="535" spans="1:11" ht="23.25">
      <c r="A535" s="11">
        <v>12</v>
      </c>
      <c r="B535" s="12" t="s">
        <v>312</v>
      </c>
      <c r="C535" s="13"/>
      <c r="D535" s="13"/>
      <c r="E535" s="12"/>
      <c r="F535" s="12"/>
      <c r="G535" s="14"/>
      <c r="H535" s="15"/>
      <c r="I535" s="12"/>
      <c r="J535" s="16"/>
      <c r="K535" s="82"/>
    </row>
    <row r="536" spans="2:11" ht="23.25">
      <c r="B536" s="12" t="s">
        <v>313</v>
      </c>
      <c r="C536" s="13"/>
      <c r="D536" s="13"/>
      <c r="E536" s="12"/>
      <c r="F536" s="12"/>
      <c r="G536" s="14" t="s">
        <v>54</v>
      </c>
      <c r="H536" s="15">
        <v>4</v>
      </c>
      <c r="I536" s="12">
        <v>0.58732</v>
      </c>
      <c r="J536" s="16">
        <v>12</v>
      </c>
      <c r="K536" s="82">
        <f>SUM(H536*I536*J536)</f>
        <v>28.191359999999996</v>
      </c>
    </row>
    <row r="537" spans="1:11" ht="23.25">
      <c r="A537" s="11">
        <v>13</v>
      </c>
      <c r="B537" s="12" t="s">
        <v>314</v>
      </c>
      <c r="C537" s="13"/>
      <c r="D537" s="13"/>
      <c r="E537" s="12"/>
      <c r="F537" s="12"/>
      <c r="G537" s="14"/>
      <c r="H537" s="15"/>
      <c r="I537" s="12"/>
      <c r="J537" s="16"/>
      <c r="K537" s="82"/>
    </row>
    <row r="538" spans="2:11" ht="23.25">
      <c r="B538" s="12" t="s">
        <v>288</v>
      </c>
      <c r="C538" s="13"/>
      <c r="D538" s="13"/>
      <c r="E538" s="12"/>
      <c r="F538" s="12"/>
      <c r="G538" s="14" t="s">
        <v>54</v>
      </c>
      <c r="H538" s="15">
        <v>4</v>
      </c>
      <c r="I538" s="12">
        <v>1.4683</v>
      </c>
      <c r="J538" s="16">
        <v>1</v>
      </c>
      <c r="K538" s="82">
        <f>SUM(H538*I538)</f>
        <v>5.8732</v>
      </c>
    </row>
    <row r="539" spans="1:11" ht="24" thickBot="1">
      <c r="A539" s="11"/>
      <c r="B539" s="12"/>
      <c r="C539" s="13"/>
      <c r="D539" s="13"/>
      <c r="E539" s="41" t="s">
        <v>16</v>
      </c>
      <c r="F539" s="61"/>
      <c r="G539" s="39"/>
      <c r="H539" s="62"/>
      <c r="I539" s="41"/>
      <c r="J539" s="42"/>
      <c r="K539" s="89">
        <f>SUM(K510:K538)</f>
        <v>2115.9671299999995</v>
      </c>
    </row>
    <row r="540" spans="1:11" ht="24" thickTop="1">
      <c r="A540" s="11"/>
      <c r="B540" s="12"/>
      <c r="C540" s="13"/>
      <c r="D540" s="13"/>
      <c r="E540" s="90"/>
      <c r="F540" s="26"/>
      <c r="G540" s="93"/>
      <c r="H540" s="92"/>
      <c r="I540" s="90"/>
      <c r="J540" s="94"/>
      <c r="K540" s="91"/>
    </row>
    <row r="541" spans="1:11" ht="23.25">
      <c r="A541" s="2"/>
      <c r="B541" s="4" t="s">
        <v>554</v>
      </c>
      <c r="C541" s="8" t="s">
        <v>657</v>
      </c>
      <c r="D541" s="8"/>
      <c r="E541" s="9"/>
      <c r="F541" s="12"/>
      <c r="G541" s="10"/>
      <c r="H541" s="4"/>
      <c r="I541" s="1"/>
      <c r="J541" s="82"/>
      <c r="K541" s="18"/>
    </row>
    <row r="542" spans="1:11" ht="23.25">
      <c r="A542" s="151"/>
      <c r="B542" s="12"/>
      <c r="C542" s="13"/>
      <c r="D542" s="13"/>
      <c r="E542" s="90"/>
      <c r="F542" s="26"/>
      <c r="G542" s="93"/>
      <c r="H542" s="84"/>
      <c r="I542" s="26"/>
      <c r="J542" s="86"/>
      <c r="K542" s="85"/>
    </row>
    <row r="543" spans="1:11" ht="23.25">
      <c r="A543" s="151"/>
      <c r="B543" s="12"/>
      <c r="C543" s="13"/>
      <c r="D543" s="13"/>
      <c r="E543" s="90"/>
      <c r="F543" s="26"/>
      <c r="G543" s="53" t="s">
        <v>2</v>
      </c>
      <c r="H543" s="54" t="s">
        <v>155</v>
      </c>
      <c r="I543" s="80" t="s">
        <v>4</v>
      </c>
      <c r="J543" s="80" t="s">
        <v>142</v>
      </c>
      <c r="K543" s="81" t="s">
        <v>7</v>
      </c>
    </row>
    <row r="544" spans="1:11" ht="23.25">
      <c r="A544" s="151">
        <v>1</v>
      </c>
      <c r="B544" s="12" t="s">
        <v>266</v>
      </c>
      <c r="C544" s="13"/>
      <c r="D544" s="13"/>
      <c r="E544" s="90"/>
      <c r="F544" s="26"/>
      <c r="G544" s="52" t="s">
        <v>54</v>
      </c>
      <c r="H544" s="84">
        <v>28</v>
      </c>
      <c r="I544" s="26">
        <v>0.58732</v>
      </c>
      <c r="J544" s="86">
        <v>12</v>
      </c>
      <c r="K544" s="85">
        <f>H544*I544*J544</f>
        <v>197.33952</v>
      </c>
    </row>
    <row r="545" spans="1:11" ht="23.25">
      <c r="A545" s="151">
        <v>2</v>
      </c>
      <c r="B545" s="12" t="s">
        <v>172</v>
      </c>
      <c r="C545" s="13"/>
      <c r="D545" s="13"/>
      <c r="E545" s="90"/>
      <c r="F545" s="26"/>
      <c r="G545" s="52"/>
      <c r="H545" s="84"/>
      <c r="I545" s="26"/>
      <c r="J545" s="86"/>
      <c r="K545" s="85"/>
    </row>
    <row r="546" spans="2:11" ht="23.25">
      <c r="B546" s="12" t="s">
        <v>489</v>
      </c>
      <c r="C546" s="13"/>
      <c r="D546" s="13"/>
      <c r="E546" s="90"/>
      <c r="F546" s="26"/>
      <c r="G546" s="52"/>
      <c r="H546" s="84">
        <v>28</v>
      </c>
      <c r="I546" s="26">
        <v>7.3415</v>
      </c>
      <c r="J546" s="86">
        <v>1</v>
      </c>
      <c r="K546" s="85">
        <f>H546*I546*J546</f>
        <v>205.562</v>
      </c>
    </row>
    <row r="547" spans="1:11" ht="23.25">
      <c r="A547" s="151">
        <v>3</v>
      </c>
      <c r="B547" s="12" t="s">
        <v>490</v>
      </c>
      <c r="C547" s="13"/>
      <c r="D547" s="13"/>
      <c r="E547" s="90"/>
      <c r="F547" s="26"/>
      <c r="G547" s="52"/>
      <c r="H547" s="84"/>
      <c r="I547" s="26"/>
      <c r="J547" s="86"/>
      <c r="K547" s="85"/>
    </row>
    <row r="548" spans="2:11" ht="23.25">
      <c r="B548" s="12" t="s">
        <v>243</v>
      </c>
      <c r="C548" s="13"/>
      <c r="D548" s="13"/>
      <c r="E548" s="90"/>
      <c r="F548" s="26"/>
      <c r="G548" s="52" t="s">
        <v>57</v>
      </c>
      <c r="H548" s="84">
        <v>20</v>
      </c>
      <c r="I548" s="26">
        <v>18.3538</v>
      </c>
      <c r="J548" s="86">
        <v>2</v>
      </c>
      <c r="K548" s="85">
        <f>H548*I548*J548</f>
        <v>734.152</v>
      </c>
    </row>
    <row r="549" spans="1:11" ht="23.25">
      <c r="A549" s="151">
        <v>4</v>
      </c>
      <c r="B549" s="12" t="s">
        <v>491</v>
      </c>
      <c r="C549" s="13"/>
      <c r="D549" s="13"/>
      <c r="E549" s="90"/>
      <c r="F549" s="26"/>
      <c r="G549" s="52"/>
      <c r="H549" s="84"/>
      <c r="I549" s="26"/>
      <c r="J549" s="86"/>
      <c r="K549" s="85"/>
    </row>
    <row r="550" spans="2:11" ht="23.25">
      <c r="B550" s="12" t="s">
        <v>492</v>
      </c>
      <c r="C550" s="13"/>
      <c r="D550" s="13"/>
      <c r="E550" s="90"/>
      <c r="F550" s="26"/>
      <c r="G550" s="52"/>
      <c r="H550" s="84">
        <v>20</v>
      </c>
      <c r="I550" s="26">
        <v>0.59613</v>
      </c>
      <c r="J550" s="86">
        <v>10</v>
      </c>
      <c r="K550" s="85">
        <f>H550*I550*J550</f>
        <v>119.22600000000001</v>
      </c>
    </row>
    <row r="551" spans="1:11" ht="23.25">
      <c r="A551" s="151">
        <v>5</v>
      </c>
      <c r="B551" s="12" t="s">
        <v>493</v>
      </c>
      <c r="C551" s="13"/>
      <c r="D551" s="13"/>
      <c r="E551" s="90"/>
      <c r="F551" s="26"/>
      <c r="G551" s="52"/>
      <c r="H551" s="84"/>
      <c r="I551" s="26"/>
      <c r="J551" s="86"/>
      <c r="K551" s="85"/>
    </row>
    <row r="552" spans="2:11" ht="23.25">
      <c r="B552" s="12" t="s">
        <v>494</v>
      </c>
      <c r="C552" s="13"/>
      <c r="D552" s="13"/>
      <c r="E552" s="4"/>
      <c r="F552" s="12"/>
      <c r="G552" s="14" t="s">
        <v>54</v>
      </c>
      <c r="H552" s="15">
        <v>139</v>
      </c>
      <c r="I552" s="12">
        <v>0.58732</v>
      </c>
      <c r="J552" s="16">
        <v>17</v>
      </c>
      <c r="K552" s="85">
        <f>H552*I552*J552</f>
        <v>1387.83716</v>
      </c>
    </row>
    <row r="553" spans="1:11" ht="23.25">
      <c r="A553" s="151">
        <v>6</v>
      </c>
      <c r="B553" s="12" t="s">
        <v>267</v>
      </c>
      <c r="C553" s="13"/>
      <c r="D553" s="13"/>
      <c r="E553" s="4"/>
      <c r="F553" s="12"/>
      <c r="G553" s="14"/>
      <c r="H553" s="15"/>
      <c r="I553" s="12"/>
      <c r="J553" s="16"/>
      <c r="K553" s="85"/>
    </row>
    <row r="554" spans="2:11" ht="23.25">
      <c r="B554" s="12" t="s">
        <v>253</v>
      </c>
      <c r="C554" s="13"/>
      <c r="D554" s="13"/>
      <c r="E554" s="4"/>
      <c r="F554" s="12"/>
      <c r="G554" s="14" t="s">
        <v>54</v>
      </c>
      <c r="H554" s="15">
        <v>139</v>
      </c>
      <c r="I554" s="12">
        <v>7.3415</v>
      </c>
      <c r="J554" s="16">
        <v>1</v>
      </c>
      <c r="K554" s="85">
        <f>H554*I554*J554</f>
        <v>1020.4685</v>
      </c>
    </row>
    <row r="555" spans="1:11" ht="24" thickBot="1">
      <c r="A555" s="151"/>
      <c r="B555" s="12"/>
      <c r="C555" s="13"/>
      <c r="D555" s="13"/>
      <c r="E555" s="41" t="s">
        <v>16</v>
      </c>
      <c r="F555" s="61"/>
      <c r="G555" s="39"/>
      <c r="H555" s="62"/>
      <c r="I555" s="41"/>
      <c r="J555" s="42"/>
      <c r="K555" s="153">
        <f>SUM(K543:K554)</f>
        <v>3664.58518</v>
      </c>
    </row>
    <row r="556" spans="1:11" ht="24" thickTop="1">
      <c r="A556" s="151"/>
      <c r="B556" s="12"/>
      <c r="C556" s="13"/>
      <c r="D556" s="13"/>
      <c r="E556" s="90"/>
      <c r="F556" s="26"/>
      <c r="G556" s="93"/>
      <c r="H556" s="92"/>
      <c r="I556" s="90"/>
      <c r="J556" s="94"/>
      <c r="K556" s="245"/>
    </row>
    <row r="557" spans="1:10" ht="23.25">
      <c r="A557" s="11"/>
      <c r="B557" s="8" t="s">
        <v>555</v>
      </c>
      <c r="C557" s="4" t="s">
        <v>371</v>
      </c>
      <c r="D557" s="4"/>
      <c r="E557" s="12"/>
      <c r="F557" s="96"/>
      <c r="G557" s="12"/>
      <c r="H557" s="4"/>
      <c r="I557" s="16"/>
      <c r="J557" s="82"/>
    </row>
    <row r="558" spans="1:11" ht="23.25">
      <c r="A558" s="11"/>
      <c r="B558" s="12"/>
      <c r="C558" s="13"/>
      <c r="D558" s="13"/>
      <c r="E558" s="12"/>
      <c r="F558" s="12"/>
      <c r="G558" s="53" t="s">
        <v>2</v>
      </c>
      <c r="H558" s="54" t="s">
        <v>361</v>
      </c>
      <c r="I558" s="80" t="s">
        <v>4</v>
      </c>
      <c r="J558" s="80" t="s">
        <v>142</v>
      </c>
      <c r="K558" s="81" t="s">
        <v>7</v>
      </c>
    </row>
    <row r="559" spans="1:11" ht="23.25">
      <c r="A559" s="11">
        <v>1</v>
      </c>
      <c r="B559" s="12" t="s">
        <v>372</v>
      </c>
      <c r="C559" s="13"/>
      <c r="D559" s="13"/>
      <c r="E559" s="12"/>
      <c r="F559" s="12"/>
      <c r="G559" s="14"/>
      <c r="H559" s="15"/>
      <c r="I559" s="16"/>
      <c r="J559" s="16"/>
      <c r="K559" s="82"/>
    </row>
    <row r="560" spans="2:11" ht="23.25">
      <c r="B560" s="12" t="s">
        <v>181</v>
      </c>
      <c r="C560" s="13"/>
      <c r="D560" s="13"/>
      <c r="E560" s="12"/>
      <c r="F560" s="12"/>
      <c r="G560" s="14" t="s">
        <v>57</v>
      </c>
      <c r="H560" s="15">
        <v>32</v>
      </c>
      <c r="I560" s="12">
        <v>2.34928</v>
      </c>
      <c r="J560" s="16">
        <v>17</v>
      </c>
      <c r="K560" s="82">
        <f>SUM(H560*I560*J560)</f>
        <v>1278.00832</v>
      </c>
    </row>
    <row r="561" spans="1:6" ht="23.25">
      <c r="A561" s="11"/>
      <c r="B561" s="12" t="s">
        <v>147</v>
      </c>
      <c r="C561" s="13"/>
      <c r="D561" s="13"/>
      <c r="E561" s="12"/>
      <c r="F561" s="12"/>
    </row>
    <row r="562" spans="1:11" ht="23.25">
      <c r="A562" s="11">
        <v>2</v>
      </c>
      <c r="B562" s="12" t="s">
        <v>225</v>
      </c>
      <c r="C562" s="13"/>
      <c r="D562" s="13"/>
      <c r="E562" s="12"/>
      <c r="F562" s="12"/>
      <c r="G562" s="14" t="s">
        <v>57</v>
      </c>
      <c r="H562" s="15">
        <v>32</v>
      </c>
      <c r="I562" s="12">
        <v>1.4683</v>
      </c>
      <c r="J562" s="16">
        <v>2</v>
      </c>
      <c r="K562" s="82">
        <f>SUM(H562*I562*J562)</f>
        <v>93.9712</v>
      </c>
    </row>
    <row r="563" spans="1:11" ht="23.25">
      <c r="A563" s="11">
        <v>3</v>
      </c>
      <c r="B563" s="12" t="s">
        <v>350</v>
      </c>
      <c r="C563" s="13"/>
      <c r="D563" s="13"/>
      <c r="E563" s="12"/>
      <c r="F563" s="12"/>
      <c r="G563" s="14" t="s">
        <v>57</v>
      </c>
      <c r="H563" s="15">
        <v>32</v>
      </c>
      <c r="I563" s="12">
        <v>0.0704784</v>
      </c>
      <c r="J563" s="16">
        <v>2</v>
      </c>
      <c r="K563" s="82">
        <f>SUM(H563*I563*J563)</f>
        <v>4.5106176</v>
      </c>
    </row>
    <row r="564" spans="1:11" ht="23.25">
      <c r="A564" s="11">
        <v>4</v>
      </c>
      <c r="B564" s="12" t="s">
        <v>373</v>
      </c>
      <c r="C564" s="13"/>
      <c r="D564" s="13"/>
      <c r="E564" s="12"/>
      <c r="F564" s="12"/>
      <c r="G564" s="14"/>
      <c r="H564" s="15"/>
      <c r="I564" s="12"/>
      <c r="J564" s="16"/>
      <c r="K564" s="82"/>
    </row>
    <row r="565" spans="2:11" ht="23.25">
      <c r="B565" s="12" t="s">
        <v>374</v>
      </c>
      <c r="C565" s="13"/>
      <c r="D565" s="13"/>
      <c r="E565" s="12"/>
      <c r="F565" s="12"/>
      <c r="G565" s="14" t="s">
        <v>57</v>
      </c>
      <c r="H565" s="15">
        <v>1</v>
      </c>
      <c r="I565" s="12">
        <v>29.366</v>
      </c>
      <c r="J565" s="16">
        <v>1</v>
      </c>
      <c r="K565" s="82">
        <f>SUM(H565*I565)</f>
        <v>29.366</v>
      </c>
    </row>
    <row r="566" spans="1:11" ht="23.25">
      <c r="A566" s="11">
        <v>5</v>
      </c>
      <c r="B566" s="12" t="s">
        <v>375</v>
      </c>
      <c r="C566" s="13"/>
      <c r="D566" s="13"/>
      <c r="E566" s="12"/>
      <c r="F566" s="12"/>
      <c r="G566" s="14"/>
      <c r="H566" s="15"/>
      <c r="I566" s="12"/>
      <c r="J566" s="16"/>
      <c r="K566" s="82"/>
    </row>
    <row r="567" spans="2:11" ht="23.25">
      <c r="B567" s="12" t="s">
        <v>257</v>
      </c>
      <c r="C567" s="13"/>
      <c r="D567" s="13"/>
      <c r="E567" s="12"/>
      <c r="F567" s="12"/>
      <c r="G567" s="14" t="s">
        <v>57</v>
      </c>
      <c r="H567" s="15">
        <v>20</v>
      </c>
      <c r="I567" s="12">
        <v>14.683</v>
      </c>
      <c r="J567" s="16">
        <v>2</v>
      </c>
      <c r="K567" s="82">
        <f>SUM(H567*I567*J567)</f>
        <v>587.3199999999999</v>
      </c>
    </row>
    <row r="568" spans="1:11" ht="23.25">
      <c r="A568" s="11">
        <v>6</v>
      </c>
      <c r="B568" s="12" t="s">
        <v>376</v>
      </c>
      <c r="C568" s="13"/>
      <c r="D568" s="13"/>
      <c r="E568" s="12"/>
      <c r="F568" s="12"/>
      <c r="G568" s="14"/>
      <c r="H568" s="15"/>
      <c r="I568" s="12"/>
      <c r="J568" s="16"/>
      <c r="K568" s="82"/>
    </row>
    <row r="569" spans="2:11" ht="23.25">
      <c r="B569" s="12" t="s">
        <v>257</v>
      </c>
      <c r="C569" s="13"/>
      <c r="D569" s="13"/>
      <c r="E569" s="12"/>
      <c r="F569" s="12"/>
      <c r="G569" s="14" t="s">
        <v>57</v>
      </c>
      <c r="H569" s="15">
        <v>20</v>
      </c>
      <c r="I569" s="12">
        <v>0.58732</v>
      </c>
      <c r="J569" s="16">
        <v>20</v>
      </c>
      <c r="K569" s="82">
        <f>SUM(H569*I569*J569)</f>
        <v>234.928</v>
      </c>
    </row>
    <row r="570" spans="1:11" ht="23.25">
      <c r="A570" s="11">
        <v>7</v>
      </c>
      <c r="B570" s="12" t="s">
        <v>377</v>
      </c>
      <c r="C570" s="13"/>
      <c r="D570" s="13"/>
      <c r="E570" s="12"/>
      <c r="F570" s="12"/>
      <c r="G570" s="14"/>
      <c r="H570" s="15"/>
      <c r="I570" s="12"/>
      <c r="J570" s="16"/>
      <c r="K570" s="82"/>
    </row>
    <row r="571" spans="2:11" ht="23.25">
      <c r="B571" s="12" t="s">
        <v>378</v>
      </c>
      <c r="C571" s="13"/>
      <c r="D571" s="13"/>
      <c r="E571" s="12"/>
      <c r="F571" s="12"/>
      <c r="G571" s="14" t="s">
        <v>57</v>
      </c>
      <c r="H571" s="15">
        <v>20</v>
      </c>
      <c r="I571" s="12">
        <v>14.683</v>
      </c>
      <c r="J571" s="16">
        <v>1</v>
      </c>
      <c r="K571" s="82">
        <f>SUM(H571*I571)</f>
        <v>293.65999999999997</v>
      </c>
    </row>
    <row r="572" spans="1:11" ht="23.25">
      <c r="A572" s="11">
        <v>8</v>
      </c>
      <c r="B572" s="12" t="s">
        <v>379</v>
      </c>
      <c r="C572" s="13"/>
      <c r="D572" s="13"/>
      <c r="E572" s="12"/>
      <c r="F572" s="12"/>
      <c r="G572" s="14"/>
      <c r="H572" s="15"/>
      <c r="I572" s="12"/>
      <c r="J572" s="16"/>
      <c r="K572" s="82"/>
    </row>
    <row r="573" spans="2:11" ht="23.25">
      <c r="B573" s="12" t="s">
        <v>380</v>
      </c>
      <c r="C573" s="13"/>
      <c r="D573" s="13"/>
      <c r="E573" s="12"/>
      <c r="F573" s="12"/>
      <c r="G573" s="14" t="s">
        <v>57</v>
      </c>
      <c r="H573" s="15">
        <v>20</v>
      </c>
      <c r="I573" s="12">
        <v>0.58732</v>
      </c>
      <c r="J573" s="16">
        <v>20</v>
      </c>
      <c r="K573" s="82">
        <f>SUM(H573*I573*J573)</f>
        <v>234.928</v>
      </c>
    </row>
    <row r="574" spans="1:11" ht="23.25">
      <c r="A574" s="11">
        <v>9</v>
      </c>
      <c r="B574" s="12" t="s">
        <v>367</v>
      </c>
      <c r="C574" s="13"/>
      <c r="D574" s="13"/>
      <c r="E574" s="12"/>
      <c r="F574" s="12"/>
      <c r="G574" s="14"/>
      <c r="H574" s="15"/>
      <c r="I574" s="12"/>
      <c r="J574" s="16"/>
      <c r="K574" s="82"/>
    </row>
    <row r="575" spans="2:11" ht="23.25">
      <c r="B575" s="12" t="s">
        <v>381</v>
      </c>
      <c r="C575" s="13"/>
      <c r="D575" s="13"/>
      <c r="E575" s="12"/>
      <c r="F575" s="12"/>
      <c r="G575" s="14" t="s">
        <v>57</v>
      </c>
      <c r="H575" s="15">
        <v>130</v>
      </c>
      <c r="I575" s="12">
        <v>0.058732</v>
      </c>
      <c r="J575" s="16">
        <v>27</v>
      </c>
      <c r="K575" s="82">
        <f>SUM(H575*I575*J575)</f>
        <v>206.14932</v>
      </c>
    </row>
    <row r="576" spans="1:11" ht="23.25">
      <c r="A576" s="11">
        <v>10</v>
      </c>
      <c r="B576" s="12" t="s">
        <v>258</v>
      </c>
      <c r="C576" s="13"/>
      <c r="D576" s="13"/>
      <c r="E576" s="12"/>
      <c r="F576" s="12"/>
      <c r="G576" s="14" t="s">
        <v>57</v>
      </c>
      <c r="H576" s="15">
        <v>130</v>
      </c>
      <c r="I576" s="12">
        <v>0.0704784</v>
      </c>
      <c r="J576" s="16">
        <v>3</v>
      </c>
      <c r="K576" s="82">
        <f>SUM(H576*I576*J576)</f>
        <v>27.486576</v>
      </c>
    </row>
    <row r="577" spans="2:11" ht="24" thickBot="1">
      <c r="B577" s="12"/>
      <c r="C577" s="13"/>
      <c r="D577" s="13"/>
      <c r="E577" s="41" t="s">
        <v>16</v>
      </c>
      <c r="F577" s="61"/>
      <c r="G577" s="39"/>
      <c r="H577" s="62"/>
      <c r="I577" s="41"/>
      <c r="J577" s="42"/>
      <c r="K577" s="89">
        <f>SUM(K560:K576)</f>
        <v>2990.3280335999993</v>
      </c>
    </row>
    <row r="578" spans="1:11" ht="25.5" customHeight="1" thickTop="1">
      <c r="A578" s="151"/>
      <c r="B578" s="12"/>
      <c r="C578" s="13"/>
      <c r="D578" s="13"/>
      <c r="E578" s="90"/>
      <c r="F578" s="26"/>
      <c r="G578" s="93"/>
      <c r="H578" s="92"/>
      <c r="I578" s="90"/>
      <c r="J578" s="94"/>
      <c r="K578" s="245"/>
    </row>
    <row r="579" spans="1:11" ht="23.25">
      <c r="A579" s="151"/>
      <c r="B579" s="12"/>
      <c r="C579" s="13"/>
      <c r="D579" s="13"/>
      <c r="K579" s="2"/>
    </row>
    <row r="580" spans="1:11" ht="23.25">
      <c r="A580" s="11"/>
      <c r="B580" s="8" t="s">
        <v>668</v>
      </c>
      <c r="C580" s="8" t="s">
        <v>495</v>
      </c>
      <c r="D580" s="8"/>
      <c r="E580" s="9"/>
      <c r="F580" s="12"/>
      <c r="G580" s="10"/>
      <c r="H580" s="252"/>
      <c r="I580" s="1"/>
      <c r="J580" s="82"/>
      <c r="K580" s="18"/>
    </row>
    <row r="581" spans="1:11" ht="23.25">
      <c r="A581" s="11"/>
      <c r="B581" s="12"/>
      <c r="C581" s="13"/>
      <c r="D581" s="13"/>
      <c r="E581" s="90"/>
      <c r="F581" s="26"/>
      <c r="G581" s="93"/>
      <c r="H581" s="92"/>
      <c r="I581" s="90"/>
      <c r="J581" s="94"/>
      <c r="K581" s="91"/>
    </row>
    <row r="582" spans="1:11" ht="23.25">
      <c r="A582" s="11"/>
      <c r="B582" s="12"/>
      <c r="C582" s="13"/>
      <c r="D582" s="13"/>
      <c r="E582" s="90"/>
      <c r="F582" s="26"/>
      <c r="G582" s="53" t="s">
        <v>2</v>
      </c>
      <c r="H582" s="54" t="s">
        <v>155</v>
      </c>
      <c r="I582" s="80" t="s">
        <v>4</v>
      </c>
      <c r="J582" s="80" t="s">
        <v>142</v>
      </c>
      <c r="K582" s="81" t="s">
        <v>7</v>
      </c>
    </row>
    <row r="583" spans="1:11" ht="23.25">
      <c r="A583" s="11">
        <v>1</v>
      </c>
      <c r="B583" s="12" t="s">
        <v>480</v>
      </c>
      <c r="C583" s="13"/>
      <c r="D583" s="13"/>
      <c r="E583" s="90"/>
      <c r="F583" s="26"/>
      <c r="G583" s="93"/>
      <c r="H583" s="92"/>
      <c r="I583" s="90"/>
      <c r="J583" s="94"/>
      <c r="K583" s="91"/>
    </row>
    <row r="584" spans="2:11" ht="23.25">
      <c r="B584" s="12" t="s">
        <v>481</v>
      </c>
      <c r="C584" s="13"/>
      <c r="D584" s="13"/>
      <c r="E584" s="90"/>
      <c r="F584" s="26"/>
      <c r="G584" s="93"/>
      <c r="H584" s="92"/>
      <c r="I584" s="90"/>
      <c r="J584" s="94"/>
      <c r="K584" s="91"/>
    </row>
    <row r="585" spans="1:11" ht="23.25">
      <c r="A585" s="11"/>
      <c r="B585" s="12" t="s">
        <v>482</v>
      </c>
      <c r="C585" s="13"/>
      <c r="D585" s="13"/>
      <c r="E585" s="90"/>
      <c r="F585" s="26"/>
      <c r="G585" s="93"/>
      <c r="H585" s="251"/>
      <c r="I585" s="90"/>
      <c r="J585" s="94"/>
      <c r="K585" s="91"/>
    </row>
    <row r="586" spans="1:11" ht="27.75">
      <c r="A586" s="11"/>
      <c r="B586" s="12" t="s">
        <v>483</v>
      </c>
      <c r="C586" s="13"/>
      <c r="D586" s="13"/>
      <c r="E586" s="90"/>
      <c r="F586" s="26"/>
      <c r="G586" s="83" t="s">
        <v>234</v>
      </c>
      <c r="H586" s="147">
        <v>359.3</v>
      </c>
      <c r="I586" s="52">
        <v>0.058</v>
      </c>
      <c r="J586" s="86">
        <v>27</v>
      </c>
      <c r="K586" s="85">
        <f>H586*I586*J586</f>
        <v>562.6638</v>
      </c>
    </row>
    <row r="587" spans="1:11" ht="27.75">
      <c r="A587" s="11">
        <v>2</v>
      </c>
      <c r="B587" s="12" t="s">
        <v>484</v>
      </c>
      <c r="C587" s="13"/>
      <c r="D587" s="13"/>
      <c r="E587" s="90"/>
      <c r="F587" s="26"/>
      <c r="G587" s="83" t="s">
        <v>234</v>
      </c>
      <c r="H587" s="147">
        <v>359.3</v>
      </c>
      <c r="I587" s="149">
        <v>0.04405</v>
      </c>
      <c r="J587" s="148">
        <v>3</v>
      </c>
      <c r="K587" s="85">
        <f>H587*I587*J587</f>
        <v>47.481495</v>
      </c>
    </row>
    <row r="588" spans="1:11" ht="21" customHeight="1">
      <c r="A588" s="150">
        <v>3</v>
      </c>
      <c r="B588" s="12" t="s">
        <v>294</v>
      </c>
      <c r="C588" s="12"/>
      <c r="D588" s="12"/>
      <c r="E588" s="12"/>
      <c r="F588" s="12"/>
      <c r="G588" s="12"/>
      <c r="H588" s="12"/>
      <c r="I588" s="12"/>
      <c r="J588" s="12"/>
      <c r="K588" s="18"/>
    </row>
    <row r="589" spans="2:11" ht="23.25">
      <c r="B589" s="12" t="s">
        <v>485</v>
      </c>
      <c r="C589" s="13"/>
      <c r="D589" s="13"/>
      <c r="E589" s="90"/>
      <c r="F589" s="26"/>
      <c r="G589" s="93"/>
      <c r="H589" s="92"/>
      <c r="I589" s="90"/>
      <c r="J589" s="94"/>
      <c r="K589" s="91"/>
    </row>
    <row r="590" spans="1:11" ht="27.75">
      <c r="A590" s="151"/>
      <c r="B590" s="12" t="s">
        <v>152</v>
      </c>
      <c r="C590" s="13"/>
      <c r="D590" s="13"/>
      <c r="E590" s="90"/>
      <c r="F590" s="26"/>
      <c r="G590" s="83" t="s">
        <v>234</v>
      </c>
      <c r="H590" s="84">
        <v>190</v>
      </c>
      <c r="I590" s="26">
        <v>0.58732</v>
      </c>
      <c r="J590" s="86">
        <v>17</v>
      </c>
      <c r="K590" s="152">
        <f>H590*I590*J590</f>
        <v>1897.0435999999997</v>
      </c>
    </row>
    <row r="591" spans="1:11" ht="27.75">
      <c r="A591" s="151">
        <v>4</v>
      </c>
      <c r="B591" s="12" t="s">
        <v>200</v>
      </c>
      <c r="C591" s="13"/>
      <c r="D591" s="13"/>
      <c r="E591" s="90"/>
      <c r="F591" s="26"/>
      <c r="G591" s="83" t="s">
        <v>234</v>
      </c>
      <c r="H591" s="84">
        <v>190</v>
      </c>
      <c r="I591" s="26">
        <v>0.04405</v>
      </c>
      <c r="J591" s="86">
        <v>2</v>
      </c>
      <c r="K591" s="152">
        <f>H591*I591*J591</f>
        <v>16.739</v>
      </c>
    </row>
    <row r="592" spans="1:11" ht="23.25">
      <c r="A592" s="151">
        <v>5</v>
      </c>
      <c r="B592" s="12" t="s">
        <v>486</v>
      </c>
      <c r="C592" s="13"/>
      <c r="D592" s="13"/>
      <c r="E592" s="90"/>
      <c r="F592" s="26"/>
      <c r="G592" s="93"/>
      <c r="H592" s="84"/>
      <c r="I592" s="26"/>
      <c r="J592" s="86"/>
      <c r="K592" s="152"/>
    </row>
    <row r="593" spans="2:11" ht="23.25">
      <c r="B593" s="12" t="s">
        <v>487</v>
      </c>
      <c r="C593" s="13"/>
      <c r="D593" s="13"/>
      <c r="E593" s="90"/>
      <c r="F593" s="26"/>
      <c r="G593" s="93"/>
      <c r="H593" s="84"/>
      <c r="I593" s="26"/>
      <c r="J593" s="86"/>
      <c r="K593" s="152"/>
    </row>
    <row r="594" spans="1:11" ht="27.75">
      <c r="A594" s="151"/>
      <c r="B594" s="12" t="s">
        <v>171</v>
      </c>
      <c r="C594" s="13"/>
      <c r="D594" s="13"/>
      <c r="E594" s="90"/>
      <c r="F594" s="26"/>
      <c r="G594" s="83" t="s">
        <v>234</v>
      </c>
      <c r="H594" s="84">
        <v>190</v>
      </c>
      <c r="I594" s="26">
        <v>3.0102</v>
      </c>
      <c r="J594" s="86">
        <v>2</v>
      </c>
      <c r="K594" s="152">
        <f>H594*I594*J594</f>
        <v>1143.876</v>
      </c>
    </row>
    <row r="595" spans="1:11" ht="27.75">
      <c r="A595" s="151">
        <v>6</v>
      </c>
      <c r="B595" s="12" t="s">
        <v>266</v>
      </c>
      <c r="C595" s="13"/>
      <c r="D595" s="13"/>
      <c r="E595" s="90"/>
      <c r="F595" s="26"/>
      <c r="G595" s="83" t="s">
        <v>234</v>
      </c>
      <c r="H595" s="84">
        <v>22</v>
      </c>
      <c r="I595" s="26">
        <v>0.58732</v>
      </c>
      <c r="J595" s="86">
        <v>12</v>
      </c>
      <c r="K595" s="152">
        <f>H595*I595*J595</f>
        <v>155.05248</v>
      </c>
    </row>
    <row r="596" spans="1:11" ht="23.25">
      <c r="A596" s="151">
        <v>7</v>
      </c>
      <c r="B596" s="12" t="s">
        <v>488</v>
      </c>
      <c r="C596" s="13"/>
      <c r="D596" s="13"/>
      <c r="E596" s="90"/>
      <c r="F596" s="26"/>
      <c r="G596" s="93"/>
      <c r="H596" s="84"/>
      <c r="I596" s="26"/>
      <c r="J596" s="86"/>
      <c r="K596" s="152"/>
    </row>
    <row r="597" spans="2:11" ht="23.25">
      <c r="B597" s="12" t="s">
        <v>270</v>
      </c>
      <c r="C597" s="13"/>
      <c r="D597" s="13"/>
      <c r="E597" s="90"/>
      <c r="F597" s="26"/>
      <c r="G597" s="52" t="s">
        <v>54</v>
      </c>
      <c r="H597" s="84">
        <v>22</v>
      </c>
      <c r="I597" s="26">
        <v>7.3415</v>
      </c>
      <c r="J597" s="86">
        <v>1</v>
      </c>
      <c r="K597" s="152">
        <f>H597*I597*J597</f>
        <v>161.513</v>
      </c>
    </row>
    <row r="598" spans="1:11" ht="24" thickBot="1">
      <c r="A598" s="151"/>
      <c r="B598" s="12"/>
      <c r="C598" s="13"/>
      <c r="D598" s="13"/>
      <c r="E598" s="41" t="s">
        <v>16</v>
      </c>
      <c r="F598" s="61"/>
      <c r="G598" s="39"/>
      <c r="H598" s="62"/>
      <c r="I598" s="41"/>
      <c r="J598" s="42"/>
      <c r="K598" s="153">
        <f>SUM(K586:K597)</f>
        <v>3984.3693749999998</v>
      </c>
    </row>
    <row r="599" spans="1:11" ht="24" thickTop="1">
      <c r="A599" s="151"/>
      <c r="B599" s="12"/>
      <c r="C599" s="13"/>
      <c r="D599" s="13"/>
      <c r="E599" s="90"/>
      <c r="F599" s="26"/>
      <c r="G599" s="93"/>
      <c r="H599" s="84"/>
      <c r="I599" s="26"/>
      <c r="J599" s="86"/>
      <c r="K599" s="85"/>
    </row>
    <row r="600" spans="1:10" ht="23.25">
      <c r="A600" s="151"/>
      <c r="B600" s="8" t="s">
        <v>669</v>
      </c>
      <c r="C600" s="4" t="s">
        <v>315</v>
      </c>
      <c r="E600" s="12"/>
      <c r="F600" s="9"/>
      <c r="G600" s="10"/>
      <c r="H600" s="4"/>
      <c r="I600" s="16"/>
      <c r="J600" s="82"/>
    </row>
    <row r="601" spans="1:10" ht="23.25">
      <c r="A601" s="11"/>
      <c r="B601" s="8"/>
      <c r="C601" s="4"/>
      <c r="D601" s="4" t="s">
        <v>316</v>
      </c>
      <c r="E601" s="12"/>
      <c r="F601" s="9"/>
      <c r="G601" s="10"/>
      <c r="H601" s="4"/>
      <c r="I601" s="16"/>
      <c r="J601" s="82"/>
    </row>
    <row r="602" spans="1:11" ht="23.25">
      <c r="A602" s="11"/>
      <c r="B602" s="12"/>
      <c r="C602" s="8"/>
      <c r="D602" s="4"/>
      <c r="E602" s="4"/>
      <c r="F602" s="12"/>
      <c r="G602" s="9"/>
      <c r="H602" s="10"/>
      <c r="I602" s="4"/>
      <c r="J602" s="16"/>
      <c r="K602" s="82"/>
    </row>
    <row r="603" spans="1:11" ht="23.25">
      <c r="A603" s="11"/>
      <c r="B603" s="12"/>
      <c r="C603" s="13"/>
      <c r="D603" s="13"/>
      <c r="E603" s="12"/>
      <c r="F603" s="12"/>
      <c r="G603" s="53" t="s">
        <v>2</v>
      </c>
      <c r="H603" s="54" t="s">
        <v>155</v>
      </c>
      <c r="I603" s="80" t="s">
        <v>4</v>
      </c>
      <c r="J603" s="80" t="s">
        <v>142</v>
      </c>
      <c r="K603" s="81" t="s">
        <v>7</v>
      </c>
    </row>
    <row r="604" spans="1:11" ht="23.25">
      <c r="A604" s="151">
        <v>1</v>
      </c>
      <c r="B604" s="12" t="s">
        <v>225</v>
      </c>
      <c r="C604" s="13"/>
      <c r="D604" s="13"/>
      <c r="E604" s="12"/>
      <c r="F604" s="12"/>
      <c r="G604" s="14" t="s">
        <v>57</v>
      </c>
      <c r="H604" s="15">
        <v>342</v>
      </c>
      <c r="I604" s="12">
        <v>1.4683</v>
      </c>
      <c r="J604" s="16">
        <v>2</v>
      </c>
      <c r="K604" s="82">
        <f>SUM(H604*I604*J604)</f>
        <v>1004.3172</v>
      </c>
    </row>
    <row r="605" spans="1:11" ht="23.25">
      <c r="A605" s="151">
        <v>2</v>
      </c>
      <c r="B605" s="12" t="s">
        <v>192</v>
      </c>
      <c r="C605" s="13"/>
      <c r="D605" s="13"/>
      <c r="E605" s="12"/>
      <c r="F605" s="12"/>
      <c r="G605" s="14"/>
      <c r="H605" s="15"/>
      <c r="I605" s="12"/>
      <c r="J605" s="16"/>
      <c r="K605" s="82"/>
    </row>
    <row r="606" spans="2:11" ht="23.25">
      <c r="B606" s="12" t="s">
        <v>143</v>
      </c>
      <c r="C606" s="13"/>
      <c r="D606" s="13"/>
      <c r="E606" s="12"/>
      <c r="F606" s="12"/>
      <c r="G606" s="14" t="s">
        <v>57</v>
      </c>
      <c r="H606" s="15">
        <v>342</v>
      </c>
      <c r="I606" s="12">
        <v>0.0704784</v>
      </c>
      <c r="J606" s="16">
        <v>2</v>
      </c>
      <c r="K606" s="82">
        <f>SUM(H606*I606*J606)</f>
        <v>48.2072256</v>
      </c>
    </row>
    <row r="607" spans="1:11" ht="23.25">
      <c r="A607" s="151">
        <v>3</v>
      </c>
      <c r="B607" s="12" t="s">
        <v>317</v>
      </c>
      <c r="C607" s="13"/>
      <c r="D607" s="13"/>
      <c r="E607" s="12"/>
      <c r="F607" s="12"/>
      <c r="G607" s="14" t="s">
        <v>54</v>
      </c>
      <c r="H607" s="15">
        <v>2</v>
      </c>
      <c r="I607" s="12">
        <v>29.366</v>
      </c>
      <c r="J607" s="16">
        <v>1</v>
      </c>
      <c r="K607" s="82">
        <f>SUM(H607*I607*J607)</f>
        <v>58.732</v>
      </c>
    </row>
    <row r="608" spans="2:11" ht="23.25">
      <c r="B608" s="12" t="s">
        <v>318</v>
      </c>
      <c r="C608" s="13"/>
      <c r="D608" s="13"/>
      <c r="E608" s="12"/>
      <c r="F608" s="12"/>
      <c r="G608" s="14"/>
      <c r="H608" s="15"/>
      <c r="I608" s="12"/>
      <c r="J608" s="16"/>
      <c r="K608" s="82"/>
    </row>
    <row r="609" spans="1:11" ht="23.25">
      <c r="A609" s="11"/>
      <c r="B609" s="12"/>
      <c r="C609" s="13"/>
      <c r="D609" s="13"/>
      <c r="E609" s="4" t="s">
        <v>16</v>
      </c>
      <c r="F609" s="12"/>
      <c r="G609" s="9"/>
      <c r="H609" s="10"/>
      <c r="I609" s="4"/>
      <c r="J609" s="1"/>
      <c r="K609" s="95">
        <f>SUM(K604:K608)</f>
        <v>1111.2564255999998</v>
      </c>
    </row>
    <row r="610" spans="2:11" ht="23.25">
      <c r="B610" s="12"/>
      <c r="C610" s="13"/>
      <c r="D610" s="13"/>
      <c r="E610" s="90"/>
      <c r="F610" s="26"/>
      <c r="G610" s="52"/>
      <c r="H610" s="84"/>
      <c r="I610" s="26"/>
      <c r="J610" s="86"/>
      <c r="K610" s="85"/>
    </row>
    <row r="611" spans="1:11" ht="23.25">
      <c r="A611" s="2"/>
      <c r="B611" s="8" t="s">
        <v>670</v>
      </c>
      <c r="C611" s="4" t="s">
        <v>319</v>
      </c>
      <c r="D611" s="8"/>
      <c r="E611" s="10"/>
      <c r="F611" s="12"/>
      <c r="G611" s="4"/>
      <c r="H611" s="1"/>
      <c r="I611" s="95"/>
      <c r="J611" s="18"/>
      <c r="K611" s="18"/>
    </row>
    <row r="612" spans="1:11" ht="23.25">
      <c r="A612" s="11"/>
      <c r="B612" s="8"/>
      <c r="C612" s="4"/>
      <c r="D612" s="8"/>
      <c r="E612" s="10"/>
      <c r="F612" s="12"/>
      <c r="G612" s="4"/>
      <c r="H612" s="1"/>
      <c r="I612" s="95"/>
      <c r="J612" s="18"/>
      <c r="K612" s="18"/>
    </row>
    <row r="613" spans="1:11" ht="23.25">
      <c r="A613" s="11"/>
      <c r="B613" s="12"/>
      <c r="C613" s="13"/>
      <c r="D613" s="13"/>
      <c r="E613" s="12"/>
      <c r="F613" s="12"/>
      <c r="G613" s="53" t="s">
        <v>2</v>
      </c>
      <c r="H613" s="54" t="s">
        <v>155</v>
      </c>
      <c r="I613" s="80" t="s">
        <v>4</v>
      </c>
      <c r="J613" s="80" t="s">
        <v>142</v>
      </c>
      <c r="K613" s="81" t="s">
        <v>7</v>
      </c>
    </row>
    <row r="614" spans="1:11" ht="23.25">
      <c r="A614" s="151">
        <v>1</v>
      </c>
      <c r="B614" s="12" t="s">
        <v>320</v>
      </c>
      <c r="C614" s="13"/>
      <c r="D614" s="13"/>
      <c r="E614" s="12"/>
      <c r="F614" s="12"/>
      <c r="G614" s="14"/>
      <c r="H614" s="15"/>
      <c r="I614" s="16"/>
      <c r="J614" s="16"/>
      <c r="K614" s="82"/>
    </row>
    <row r="615" spans="2:11" ht="23.25">
      <c r="B615" s="12" t="s">
        <v>245</v>
      </c>
      <c r="C615" s="13"/>
      <c r="D615" s="13"/>
      <c r="E615" s="12"/>
      <c r="F615" s="12"/>
      <c r="G615" s="14" t="s">
        <v>54</v>
      </c>
      <c r="H615" s="15">
        <v>101</v>
      </c>
      <c r="I615" s="12">
        <v>0.58732</v>
      </c>
      <c r="J615" s="16">
        <v>17</v>
      </c>
      <c r="K615" s="82">
        <f>SUM(H615*I615*J615)</f>
        <v>1008.4284399999999</v>
      </c>
    </row>
    <row r="616" spans="1:6" ht="23.25">
      <c r="A616" s="151"/>
      <c r="B616" s="12" t="s">
        <v>196</v>
      </c>
      <c r="C616" s="13"/>
      <c r="D616" s="13"/>
      <c r="E616" s="12"/>
      <c r="F616" s="12"/>
    </row>
    <row r="617" spans="1:11" ht="23.25">
      <c r="A617" s="151">
        <v>2</v>
      </c>
      <c r="B617" s="12" t="s">
        <v>321</v>
      </c>
      <c r="C617" s="13"/>
      <c r="D617" s="13"/>
      <c r="E617" s="12"/>
      <c r="F617" s="12"/>
      <c r="G617" s="14"/>
      <c r="H617" s="15"/>
      <c r="I617" s="12"/>
      <c r="J617" s="16"/>
      <c r="K617" s="82"/>
    </row>
    <row r="618" spans="2:11" ht="23.25">
      <c r="B618" s="12" t="s">
        <v>322</v>
      </c>
      <c r="C618" s="13"/>
      <c r="D618" s="13"/>
      <c r="E618" s="12"/>
      <c r="F618" s="12"/>
      <c r="G618" s="14" t="s">
        <v>54</v>
      </c>
      <c r="H618" s="15">
        <v>101</v>
      </c>
      <c r="I618" s="12">
        <v>1.4683</v>
      </c>
      <c r="J618" s="16">
        <v>1</v>
      </c>
      <c r="K618" s="82">
        <f>SUM(H618*I618)</f>
        <v>148.29829999999998</v>
      </c>
    </row>
    <row r="619" spans="1:6" ht="23.25">
      <c r="A619" s="151"/>
      <c r="B619" s="12" t="s">
        <v>150</v>
      </c>
      <c r="C619" s="13"/>
      <c r="D619" s="13"/>
      <c r="E619" s="12"/>
      <c r="F619" s="12"/>
    </row>
    <row r="620" spans="1:11" ht="23.25">
      <c r="A620" s="151">
        <v>3</v>
      </c>
      <c r="B620" s="12" t="s">
        <v>323</v>
      </c>
      <c r="C620" s="13"/>
      <c r="D620" s="13"/>
      <c r="E620" s="12"/>
      <c r="F620" s="12"/>
      <c r="G620" s="14" t="s">
        <v>54</v>
      </c>
      <c r="H620" s="15">
        <v>5</v>
      </c>
      <c r="I620" s="12">
        <v>29.366</v>
      </c>
      <c r="J620" s="16">
        <v>1</v>
      </c>
      <c r="K620" s="82">
        <f>SUM(H620*I620)</f>
        <v>146.82999999999998</v>
      </c>
    </row>
    <row r="621" spans="2:11" ht="23.25">
      <c r="B621" s="12" t="s">
        <v>288</v>
      </c>
      <c r="C621" s="13"/>
      <c r="D621" s="13"/>
      <c r="E621" s="12"/>
      <c r="F621" s="12"/>
      <c r="G621" s="14" t="s">
        <v>54</v>
      </c>
      <c r="H621" s="15">
        <v>3</v>
      </c>
      <c r="I621" s="12">
        <v>7.3415</v>
      </c>
      <c r="J621" s="16">
        <v>1</v>
      </c>
      <c r="K621" s="82">
        <f>SUM(H621*I621)</f>
        <v>22.0245</v>
      </c>
    </row>
    <row r="622" spans="1:11" ht="23.25">
      <c r="A622" s="151">
        <v>4</v>
      </c>
      <c r="B622" s="12" t="s">
        <v>324</v>
      </c>
      <c r="C622" s="13"/>
      <c r="D622" s="13"/>
      <c r="E622" s="12"/>
      <c r="F622" s="12"/>
      <c r="G622" s="14"/>
      <c r="H622" s="15"/>
      <c r="I622" s="12"/>
      <c r="J622" s="16"/>
      <c r="K622" s="82"/>
    </row>
    <row r="623" spans="2:11" ht="23.25">
      <c r="B623" s="12" t="s">
        <v>325</v>
      </c>
      <c r="C623" s="13"/>
      <c r="D623" s="13"/>
      <c r="E623" s="12"/>
      <c r="F623" s="12"/>
      <c r="G623" s="14" t="s">
        <v>57</v>
      </c>
      <c r="H623" s="15">
        <v>280</v>
      </c>
      <c r="I623" s="12">
        <v>0.0704784</v>
      </c>
      <c r="J623" s="16">
        <v>2</v>
      </c>
      <c r="K623" s="82">
        <f>SUM(H623*I623*J623)</f>
        <v>39.467904</v>
      </c>
    </row>
    <row r="624" spans="1:11" ht="23.25">
      <c r="A624" s="151">
        <v>5</v>
      </c>
      <c r="B624" s="12" t="s">
        <v>326</v>
      </c>
      <c r="C624" s="13"/>
      <c r="D624" s="13"/>
      <c r="E624" s="12"/>
      <c r="F624" s="12"/>
      <c r="G624" s="14"/>
      <c r="H624" s="15"/>
      <c r="I624" s="12"/>
      <c r="J624" s="16"/>
      <c r="K624" s="82"/>
    </row>
    <row r="625" spans="2:11" ht="23.25">
      <c r="B625" s="12" t="s">
        <v>261</v>
      </c>
      <c r="C625" s="13"/>
      <c r="D625" s="13"/>
      <c r="E625" s="12"/>
      <c r="F625" s="12"/>
      <c r="G625" s="14" t="s">
        <v>57</v>
      </c>
      <c r="H625" s="15">
        <v>280</v>
      </c>
      <c r="I625" s="12">
        <v>0.058732</v>
      </c>
      <c r="J625" s="16">
        <v>27</v>
      </c>
      <c r="K625" s="82">
        <f>SUM(H625*I625*J625)</f>
        <v>444.0139199999999</v>
      </c>
    </row>
    <row r="626" spans="1:11" ht="23.25">
      <c r="A626" s="11"/>
      <c r="B626" s="12" t="s">
        <v>327</v>
      </c>
      <c r="C626" s="13"/>
      <c r="D626" s="13"/>
      <c r="E626" s="12"/>
      <c r="F626" s="12"/>
      <c r="G626" s="14"/>
      <c r="H626" s="15"/>
      <c r="I626" s="12"/>
      <c r="J626" s="16"/>
      <c r="K626" s="82"/>
    </row>
    <row r="627" spans="1:6" ht="23.25">
      <c r="A627" s="11"/>
      <c r="B627" s="12" t="s">
        <v>150</v>
      </c>
      <c r="C627" s="13"/>
      <c r="D627" s="13"/>
      <c r="E627" s="12"/>
      <c r="F627" s="12"/>
    </row>
    <row r="628" spans="1:11" ht="24" thickBot="1">
      <c r="A628" s="11"/>
      <c r="B628" s="12"/>
      <c r="C628" s="13"/>
      <c r="D628" s="13"/>
      <c r="E628" s="41" t="s">
        <v>16</v>
      </c>
      <c r="F628" s="61"/>
      <c r="G628" s="39"/>
      <c r="H628" s="62"/>
      <c r="I628" s="41"/>
      <c r="J628" s="42"/>
      <c r="K628" s="89">
        <f>SUM(K615:K626)</f>
        <v>1809.0630639999997</v>
      </c>
    </row>
    <row r="629" spans="1:11" ht="24" thickTop="1">
      <c r="A629" s="11"/>
      <c r="B629" s="12"/>
      <c r="C629" s="13"/>
      <c r="D629" s="13"/>
      <c r="E629" s="12"/>
      <c r="F629" s="12"/>
      <c r="G629" s="14"/>
      <c r="H629" s="15"/>
      <c r="I629" s="12"/>
      <c r="J629" s="16"/>
      <c r="K629" s="82"/>
    </row>
    <row r="630" spans="1:11" ht="23.25">
      <c r="A630" s="2"/>
      <c r="K630" s="2"/>
    </row>
    <row r="631" spans="1:9" ht="23.25">
      <c r="A631" s="11"/>
      <c r="B631" s="8" t="s">
        <v>671</v>
      </c>
      <c r="C631" s="4" t="s">
        <v>328</v>
      </c>
      <c r="D631" s="12"/>
      <c r="E631" s="14"/>
      <c r="F631" s="15"/>
      <c r="G631" s="12"/>
      <c r="H631" s="16"/>
      <c r="I631" s="82"/>
    </row>
    <row r="632" spans="1:11" ht="23.25">
      <c r="A632" s="11"/>
      <c r="B632" s="12"/>
      <c r="C632" s="13"/>
      <c r="D632" s="12"/>
      <c r="E632" s="12"/>
      <c r="F632" s="12"/>
      <c r="G632" s="9"/>
      <c r="H632" s="10"/>
      <c r="I632" s="4"/>
      <c r="J632" s="16"/>
      <c r="K632" s="82"/>
    </row>
    <row r="633" spans="1:11" ht="23.25">
      <c r="A633" s="11"/>
      <c r="B633" s="12"/>
      <c r="C633" s="13"/>
      <c r="D633" s="13"/>
      <c r="E633" s="12"/>
      <c r="F633" s="12"/>
      <c r="G633" s="53" t="s">
        <v>2</v>
      </c>
      <c r="H633" s="54" t="s">
        <v>227</v>
      </c>
      <c r="I633" s="80" t="s">
        <v>4</v>
      </c>
      <c r="J633" s="80" t="s">
        <v>142</v>
      </c>
      <c r="K633" s="81" t="s">
        <v>7</v>
      </c>
    </row>
    <row r="634" spans="1:11" ht="23.25">
      <c r="A634" s="11">
        <v>1</v>
      </c>
      <c r="B634" s="12" t="s">
        <v>282</v>
      </c>
      <c r="C634" s="13"/>
      <c r="D634" s="13"/>
      <c r="E634" s="12"/>
      <c r="F634" s="12"/>
      <c r="G634" s="14" t="s">
        <v>54</v>
      </c>
      <c r="H634" s="15">
        <v>56</v>
      </c>
      <c r="I634" s="12">
        <v>0.58732</v>
      </c>
      <c r="J634" s="16">
        <v>12</v>
      </c>
      <c r="K634" s="82">
        <f>SUM(H634*I634*J634)</f>
        <v>394.67904</v>
      </c>
    </row>
    <row r="635" spans="1:11" ht="23.25">
      <c r="A635" s="151">
        <v>2</v>
      </c>
      <c r="B635" s="12" t="s">
        <v>329</v>
      </c>
      <c r="C635" s="13"/>
      <c r="D635" s="13"/>
      <c r="E635" s="12"/>
      <c r="F635" s="12"/>
      <c r="G635" s="14"/>
      <c r="H635" s="15"/>
      <c r="I635" s="12"/>
      <c r="J635" s="16"/>
      <c r="K635" s="82"/>
    </row>
    <row r="636" spans="1:11" ht="23.25">
      <c r="A636" s="151"/>
      <c r="B636" s="12" t="s">
        <v>330</v>
      </c>
      <c r="C636" s="13"/>
      <c r="D636" s="13"/>
      <c r="E636" s="12"/>
      <c r="F636" s="12"/>
      <c r="G636" s="14" t="s">
        <v>54</v>
      </c>
      <c r="H636" s="15">
        <v>56</v>
      </c>
      <c r="I636" s="12">
        <v>1.4683</v>
      </c>
      <c r="J636" s="16">
        <v>1</v>
      </c>
      <c r="K636" s="82">
        <f>SUM(H636*I636)</f>
        <v>82.2248</v>
      </c>
    </row>
    <row r="637" spans="1:11" ht="23.25">
      <c r="A637" s="151">
        <v>3</v>
      </c>
      <c r="B637" s="12" t="s">
        <v>331</v>
      </c>
      <c r="C637" s="13"/>
      <c r="D637" s="13"/>
      <c r="E637" s="12"/>
      <c r="F637" s="12"/>
      <c r="G637" s="14"/>
      <c r="H637" s="15"/>
      <c r="I637" s="12"/>
      <c r="J637" s="16"/>
      <c r="K637" s="82"/>
    </row>
    <row r="638" spans="1:11" ht="23.25">
      <c r="A638" s="151"/>
      <c r="B638" s="12" t="s">
        <v>313</v>
      </c>
      <c r="C638" s="13"/>
      <c r="D638" s="13"/>
      <c r="E638" s="12"/>
      <c r="F638" s="12"/>
      <c r="G638" s="14" t="s">
        <v>54</v>
      </c>
      <c r="H638" s="15">
        <v>12</v>
      </c>
      <c r="I638" s="12">
        <v>1.4683</v>
      </c>
      <c r="J638" s="16">
        <v>12</v>
      </c>
      <c r="K638" s="82">
        <f>SUM(H638*I638*J638)</f>
        <v>211.43519999999998</v>
      </c>
    </row>
    <row r="639" spans="1:11" ht="23.25">
      <c r="A639" s="151">
        <v>4</v>
      </c>
      <c r="B639" s="12" t="s">
        <v>332</v>
      </c>
      <c r="C639" s="13"/>
      <c r="D639" s="13"/>
      <c r="E639" s="12"/>
      <c r="F639" s="12"/>
      <c r="G639" s="14"/>
      <c r="H639" s="15"/>
      <c r="I639" s="12"/>
      <c r="J639" s="16"/>
      <c r="K639" s="82"/>
    </row>
    <row r="640" spans="1:11" ht="23.25">
      <c r="A640" s="151"/>
      <c r="B640" s="12" t="s">
        <v>333</v>
      </c>
      <c r="C640" s="13"/>
      <c r="D640" s="13"/>
      <c r="E640" s="12"/>
      <c r="F640" s="12"/>
      <c r="K640" s="2"/>
    </row>
    <row r="641" spans="1:11" ht="23.25">
      <c r="A641" s="11"/>
      <c r="B641" s="12" t="s">
        <v>150</v>
      </c>
      <c r="C641" s="13"/>
      <c r="D641" s="13"/>
      <c r="E641" s="12"/>
      <c r="F641" s="12"/>
      <c r="G641" s="14" t="s">
        <v>54</v>
      </c>
      <c r="H641" s="15">
        <v>12</v>
      </c>
      <c r="I641" s="12">
        <v>7.3415</v>
      </c>
      <c r="J641" s="16">
        <v>1</v>
      </c>
      <c r="K641" s="82">
        <f>SUM(H641*I641)</f>
        <v>88.098</v>
      </c>
    </row>
    <row r="642" spans="1:11" ht="24" thickBot="1">
      <c r="A642" s="11"/>
      <c r="B642" s="12"/>
      <c r="C642" s="13"/>
      <c r="D642" s="253"/>
      <c r="E642" s="41" t="s">
        <v>16</v>
      </c>
      <c r="F642" s="61"/>
      <c r="G642" s="39"/>
      <c r="H642" s="62"/>
      <c r="I642" s="41"/>
      <c r="J642" s="42"/>
      <c r="K642" s="89">
        <f>SUM(K634:K641)</f>
        <v>776.4370399999999</v>
      </c>
    </row>
    <row r="643" spans="1:11" ht="24" thickTop="1">
      <c r="A643" s="11"/>
      <c r="B643" s="12"/>
      <c r="C643" s="13"/>
      <c r="D643" s="13"/>
      <c r="E643" s="90"/>
      <c r="F643" s="26"/>
      <c r="G643" s="93"/>
      <c r="H643" s="92"/>
      <c r="I643" s="90"/>
      <c r="J643" s="94"/>
      <c r="K643" s="91"/>
    </row>
    <row r="644" spans="1:11" ht="23.25">
      <c r="A644" s="11"/>
      <c r="K644" s="2"/>
    </row>
    <row r="645" spans="1:10" ht="23.25">
      <c r="A645" s="2"/>
      <c r="B645" s="8" t="s">
        <v>556</v>
      </c>
      <c r="C645" s="8" t="s">
        <v>334</v>
      </c>
      <c r="D645" s="9"/>
      <c r="E645" s="12"/>
      <c r="F645" s="10"/>
      <c r="G645" s="4"/>
      <c r="H645" s="1"/>
      <c r="I645" s="82"/>
      <c r="J645" s="18"/>
    </row>
    <row r="646" spans="1:10" ht="23.25">
      <c r="A646" s="11"/>
      <c r="B646" s="13"/>
      <c r="C646" s="8"/>
      <c r="D646" s="4"/>
      <c r="E646" s="44" t="s">
        <v>335</v>
      </c>
      <c r="G646" s="10"/>
      <c r="H646" s="4"/>
      <c r="I646" s="1"/>
      <c r="J646" s="82"/>
    </row>
    <row r="647" spans="1:11" ht="23.25">
      <c r="A647" s="11"/>
      <c r="B647" s="12"/>
      <c r="C647" s="13"/>
      <c r="D647" s="13"/>
      <c r="E647" s="12"/>
      <c r="F647" s="12"/>
      <c r="G647" s="53" t="s">
        <v>2</v>
      </c>
      <c r="H647" s="54" t="s">
        <v>155</v>
      </c>
      <c r="I647" s="80" t="s">
        <v>4</v>
      </c>
      <c r="J647" s="80" t="s">
        <v>142</v>
      </c>
      <c r="K647" s="81" t="s">
        <v>7</v>
      </c>
    </row>
    <row r="648" spans="1:11" ht="23.25">
      <c r="A648" s="11">
        <v>1</v>
      </c>
      <c r="B648" s="12" t="s">
        <v>336</v>
      </c>
      <c r="C648" s="13"/>
      <c r="D648" s="13"/>
      <c r="E648" s="12"/>
      <c r="F648" s="12"/>
      <c r="G648" s="14"/>
      <c r="H648" s="15"/>
      <c r="I648" s="16"/>
      <c r="J648" s="16"/>
      <c r="K648" s="82"/>
    </row>
    <row r="649" spans="1:11" ht="23.25">
      <c r="A649" s="151"/>
      <c r="B649" s="12" t="s">
        <v>245</v>
      </c>
      <c r="C649" s="13"/>
      <c r="D649" s="13"/>
      <c r="E649" s="12"/>
      <c r="F649" s="12"/>
      <c r="G649" s="14"/>
      <c r="H649" s="15"/>
      <c r="I649" s="12"/>
      <c r="J649" s="16"/>
      <c r="K649" s="82"/>
    </row>
    <row r="650" spans="1:11" ht="23.25">
      <c r="A650" s="151"/>
      <c r="B650" s="12" t="s">
        <v>196</v>
      </c>
      <c r="C650" s="13"/>
      <c r="D650" s="13"/>
      <c r="E650" s="12"/>
      <c r="F650" s="12"/>
      <c r="G650" s="14" t="s">
        <v>54</v>
      </c>
      <c r="H650" s="15">
        <v>132</v>
      </c>
      <c r="I650" s="12">
        <v>0.58732</v>
      </c>
      <c r="J650" s="16">
        <v>17</v>
      </c>
      <c r="K650" s="82">
        <f>SUM(H650*I650*J650)</f>
        <v>1317.9460799999997</v>
      </c>
    </row>
    <row r="651" spans="1:11" ht="23.25">
      <c r="A651" s="151">
        <v>2</v>
      </c>
      <c r="B651" s="12" t="s">
        <v>337</v>
      </c>
      <c r="C651" s="13"/>
      <c r="D651" s="13"/>
      <c r="E651" s="12"/>
      <c r="F651" s="12"/>
      <c r="G651" s="14"/>
      <c r="H651" s="15"/>
      <c r="I651" s="12"/>
      <c r="J651" s="16"/>
      <c r="K651" s="82"/>
    </row>
    <row r="652" spans="1:11" ht="23.25">
      <c r="A652" s="151"/>
      <c r="B652" s="12" t="s">
        <v>245</v>
      </c>
      <c r="C652" s="13"/>
      <c r="D652" s="13"/>
      <c r="E652" s="12"/>
      <c r="F652" s="12"/>
      <c r="G652" s="14"/>
      <c r="H652" s="15"/>
      <c r="I652" s="12"/>
      <c r="J652" s="16"/>
      <c r="K652" s="82"/>
    </row>
    <row r="653" spans="1:11" ht="23.25">
      <c r="A653" s="151"/>
      <c r="B653" s="12" t="s">
        <v>338</v>
      </c>
      <c r="C653" s="13"/>
      <c r="D653" s="13"/>
      <c r="E653" s="12"/>
      <c r="F653" s="12"/>
      <c r="G653" s="14" t="s">
        <v>54</v>
      </c>
      <c r="H653" s="15">
        <v>12</v>
      </c>
      <c r="I653" s="12">
        <v>1.4683</v>
      </c>
      <c r="J653" s="16">
        <v>2</v>
      </c>
      <c r="K653" s="82">
        <f>SUM(H653*I653*J653)</f>
        <v>35.2392</v>
      </c>
    </row>
    <row r="654" spans="1:11" ht="23.25">
      <c r="A654" s="151">
        <v>3</v>
      </c>
      <c r="B654" s="12" t="s">
        <v>339</v>
      </c>
      <c r="C654" s="13"/>
      <c r="D654" s="13"/>
      <c r="E654" s="12"/>
      <c r="F654" s="12"/>
      <c r="G654" s="14"/>
      <c r="H654" s="15"/>
      <c r="I654" s="12"/>
      <c r="J654" s="16"/>
      <c r="K654" s="82"/>
    </row>
    <row r="655" spans="1:11" ht="23.25">
      <c r="A655" s="151"/>
      <c r="B655" s="12" t="s">
        <v>340</v>
      </c>
      <c r="C655" s="13"/>
      <c r="D655" s="13"/>
      <c r="E655" s="12"/>
      <c r="F655" s="12"/>
      <c r="G655" s="14" t="s">
        <v>57</v>
      </c>
      <c r="H655" s="15">
        <v>33</v>
      </c>
      <c r="I655" s="12">
        <v>2.34928</v>
      </c>
      <c r="J655" s="16">
        <v>12</v>
      </c>
      <c r="K655" s="82">
        <f>SUM(H655*I655*J655)</f>
        <v>930.3148799999999</v>
      </c>
    </row>
    <row r="656" spans="1:11" ht="23.25">
      <c r="A656" s="151">
        <v>4</v>
      </c>
      <c r="B656" s="12" t="s">
        <v>341</v>
      </c>
      <c r="C656" s="13"/>
      <c r="D656" s="13"/>
      <c r="E656" s="12"/>
      <c r="F656" s="12"/>
      <c r="G656" s="14"/>
      <c r="H656" s="15"/>
      <c r="I656" s="12"/>
      <c r="J656" s="16"/>
      <c r="K656" s="82"/>
    </row>
    <row r="657" spans="1:11" ht="23.25">
      <c r="A657" s="151"/>
      <c r="B657" s="12" t="s">
        <v>342</v>
      </c>
      <c r="C657" s="13"/>
      <c r="D657" s="13"/>
      <c r="E657" s="12"/>
      <c r="F657" s="12"/>
      <c r="G657" s="14"/>
      <c r="H657" s="15"/>
      <c r="I657" s="12"/>
      <c r="J657" s="16"/>
      <c r="K657" s="82"/>
    </row>
    <row r="658" spans="1:11" ht="23.25">
      <c r="A658" s="151"/>
      <c r="B658" s="12" t="s">
        <v>343</v>
      </c>
      <c r="C658" s="13"/>
      <c r="D658" s="13"/>
      <c r="E658" s="12"/>
      <c r="F658" s="12"/>
      <c r="G658" s="14" t="s">
        <v>57</v>
      </c>
      <c r="H658" s="15">
        <v>6</v>
      </c>
      <c r="I658" s="12">
        <v>2.9366</v>
      </c>
      <c r="J658" s="16">
        <v>17</v>
      </c>
      <c r="K658" s="82">
        <f>SUM(H658*I658*J658)</f>
        <v>299.53319999999997</v>
      </c>
    </row>
    <row r="659" spans="1:11" ht="23.25">
      <c r="A659" s="151">
        <v>5</v>
      </c>
      <c r="B659" s="12" t="s">
        <v>329</v>
      </c>
      <c r="C659" s="13"/>
      <c r="D659" s="13"/>
      <c r="E659" s="12"/>
      <c r="F659" s="12"/>
      <c r="G659" s="14"/>
      <c r="H659" s="15"/>
      <c r="I659" s="12"/>
      <c r="J659" s="16"/>
      <c r="K659" s="82"/>
    </row>
    <row r="660" spans="1:11" ht="23.25">
      <c r="A660" s="151"/>
      <c r="B660" s="12" t="s">
        <v>305</v>
      </c>
      <c r="C660" s="13"/>
      <c r="D660" s="13"/>
      <c r="E660" s="12"/>
      <c r="F660" s="12"/>
      <c r="G660" s="14" t="s">
        <v>57</v>
      </c>
      <c r="H660" s="15">
        <v>132</v>
      </c>
      <c r="I660" s="12">
        <v>1.4683</v>
      </c>
      <c r="J660" s="16">
        <v>1</v>
      </c>
      <c r="K660" s="82">
        <f>SUM(H660*I660)</f>
        <v>193.8156</v>
      </c>
    </row>
    <row r="661" spans="1:11" ht="23.25">
      <c r="A661" s="151">
        <v>6</v>
      </c>
      <c r="B661" s="12" t="s">
        <v>214</v>
      </c>
      <c r="C661" s="13"/>
      <c r="D661" s="13"/>
      <c r="E661" s="12"/>
      <c r="F661" s="12"/>
      <c r="G661" s="14"/>
      <c r="H661" s="15"/>
      <c r="I661" s="12"/>
      <c r="J661" s="16"/>
      <c r="K661" s="82"/>
    </row>
    <row r="662" spans="1:11" ht="23.25">
      <c r="A662" s="151"/>
      <c r="B662" s="12" t="s">
        <v>305</v>
      </c>
      <c r="C662" s="13"/>
      <c r="D662" s="13"/>
      <c r="E662" s="12"/>
      <c r="F662" s="12"/>
      <c r="G662" s="14" t="s">
        <v>57</v>
      </c>
      <c r="H662" s="15">
        <v>12</v>
      </c>
      <c r="I662" s="12">
        <v>7.3415</v>
      </c>
      <c r="J662" s="16">
        <v>1</v>
      </c>
      <c r="K662" s="82">
        <f>SUM(H662*I662)</f>
        <v>88.098</v>
      </c>
    </row>
    <row r="663" spans="1:11" ht="23.25">
      <c r="A663" s="151">
        <v>7</v>
      </c>
      <c r="B663" s="12" t="s">
        <v>344</v>
      </c>
      <c r="C663" s="13"/>
      <c r="D663" s="13"/>
      <c r="E663" s="12"/>
      <c r="F663" s="12"/>
      <c r="G663" s="14"/>
      <c r="H663" s="15"/>
      <c r="I663" s="12"/>
      <c r="J663" s="16"/>
      <c r="K663" s="82"/>
    </row>
    <row r="664" spans="1:11" ht="23.25">
      <c r="A664" s="151"/>
      <c r="B664" s="12" t="s">
        <v>305</v>
      </c>
      <c r="C664" s="13"/>
      <c r="D664" s="13"/>
      <c r="E664" s="12"/>
      <c r="F664" s="12"/>
      <c r="G664" s="14" t="s">
        <v>57</v>
      </c>
      <c r="H664" s="15">
        <v>33</v>
      </c>
      <c r="I664" s="12">
        <v>1.4683</v>
      </c>
      <c r="J664" s="16">
        <v>2</v>
      </c>
      <c r="K664" s="82">
        <f>SUM(H664*I664*J664)</f>
        <v>96.9078</v>
      </c>
    </row>
    <row r="665" spans="1:11" ht="23.25">
      <c r="A665" s="151">
        <v>8</v>
      </c>
      <c r="B665" s="12" t="s">
        <v>302</v>
      </c>
      <c r="C665" s="13"/>
      <c r="D665" s="13"/>
      <c r="E665" s="12"/>
      <c r="F665" s="12"/>
      <c r="G665" s="14"/>
      <c r="H665" s="15"/>
      <c r="I665" s="12"/>
      <c r="J665" s="16"/>
      <c r="K665" s="82"/>
    </row>
    <row r="666" spans="1:11" ht="23.25">
      <c r="A666" s="151"/>
      <c r="B666" s="12" t="s">
        <v>345</v>
      </c>
      <c r="C666" s="13"/>
      <c r="D666" s="13"/>
      <c r="E666" s="12"/>
      <c r="F666" s="12"/>
      <c r="G666" s="14"/>
      <c r="H666" s="15"/>
      <c r="I666" s="12"/>
      <c r="J666" s="16"/>
      <c r="K666" s="82"/>
    </row>
    <row r="667" spans="1:11" ht="23.25">
      <c r="A667" s="151"/>
      <c r="B667" s="12" t="s">
        <v>346</v>
      </c>
      <c r="C667" s="13"/>
      <c r="D667" s="13"/>
      <c r="E667" s="12"/>
      <c r="F667" s="12"/>
      <c r="G667" s="14"/>
      <c r="H667" s="15"/>
      <c r="I667" s="12"/>
      <c r="J667" s="16"/>
      <c r="K667" s="82"/>
    </row>
    <row r="668" spans="1:11" ht="23.25">
      <c r="A668" s="151"/>
      <c r="B668" s="12" t="s">
        <v>347</v>
      </c>
      <c r="C668" s="13"/>
      <c r="D668" s="13"/>
      <c r="E668" s="12"/>
      <c r="F668" s="12"/>
      <c r="G668" s="14" t="s">
        <v>57</v>
      </c>
      <c r="H668" s="15">
        <v>7</v>
      </c>
      <c r="I668" s="12">
        <v>1.02781</v>
      </c>
      <c r="J668" s="16">
        <v>1</v>
      </c>
      <c r="K668" s="82">
        <f>SUM(H668*I668)</f>
        <v>7.1946699999999995</v>
      </c>
    </row>
    <row r="669" spans="1:11" ht="23.25">
      <c r="A669" s="151">
        <v>9</v>
      </c>
      <c r="B669" s="12" t="s">
        <v>348</v>
      </c>
      <c r="C669" s="13"/>
      <c r="D669" s="13"/>
      <c r="E669" s="12"/>
      <c r="F669" s="12"/>
      <c r="G669" s="14"/>
      <c r="H669" s="15"/>
      <c r="I669" s="12"/>
      <c r="J669" s="16"/>
      <c r="K669" s="82"/>
    </row>
    <row r="670" spans="1:11" ht="23.25">
      <c r="A670" s="151"/>
      <c r="B670" s="12" t="s">
        <v>349</v>
      </c>
      <c r="C670" s="13"/>
      <c r="D670" s="13"/>
      <c r="E670" s="12"/>
      <c r="F670" s="12"/>
      <c r="G670" s="14" t="s">
        <v>54</v>
      </c>
      <c r="H670" s="15">
        <v>306</v>
      </c>
      <c r="I670" s="12">
        <v>0.0704784</v>
      </c>
      <c r="J670" s="16">
        <v>2</v>
      </c>
      <c r="K670" s="82">
        <f>SUM(H670*I670*J670)</f>
        <v>43.1327808</v>
      </c>
    </row>
    <row r="671" spans="1:11" ht="23.25">
      <c r="A671" s="151">
        <v>10</v>
      </c>
      <c r="B671" s="12" t="s">
        <v>350</v>
      </c>
      <c r="C671" s="13"/>
      <c r="D671" s="13"/>
      <c r="E671" s="12"/>
      <c r="F671" s="12"/>
      <c r="G671" s="14" t="s">
        <v>57</v>
      </c>
      <c r="H671" s="15">
        <v>33</v>
      </c>
      <c r="I671" s="12">
        <v>0.0704784</v>
      </c>
      <c r="J671" s="16">
        <v>2</v>
      </c>
      <c r="K671" s="82">
        <f>SUM(H671*I671*J671)</f>
        <v>4.651574399999999</v>
      </c>
    </row>
    <row r="672" spans="1:11" ht="24" thickBot="1">
      <c r="A672" s="151"/>
      <c r="B672" s="12"/>
      <c r="C672" s="13"/>
      <c r="D672" s="13"/>
      <c r="E672" s="41" t="s">
        <v>16</v>
      </c>
      <c r="F672" s="61"/>
      <c r="G672" s="39"/>
      <c r="H672" s="62"/>
      <c r="I672" s="41"/>
      <c r="J672" s="42"/>
      <c r="K672" s="89">
        <f>SUM(K650:K671)</f>
        <v>3016.833785199999</v>
      </c>
    </row>
    <row r="673" spans="1:11" ht="24" thickTop="1">
      <c r="A673" s="11"/>
      <c r="B673" s="12"/>
      <c r="C673" s="13"/>
      <c r="D673" s="13"/>
      <c r="E673" s="12"/>
      <c r="F673" s="12"/>
      <c r="G673" s="14"/>
      <c r="H673" s="15"/>
      <c r="I673" s="12"/>
      <c r="J673" s="16"/>
      <c r="K673" s="82"/>
    </row>
    <row r="674" spans="1:11" ht="23.25">
      <c r="A674" s="11"/>
      <c r="B674" s="8" t="s">
        <v>557</v>
      </c>
      <c r="C674" s="4" t="s">
        <v>352</v>
      </c>
      <c r="D674" s="12"/>
      <c r="E674" s="96"/>
      <c r="F674" s="4"/>
      <c r="G674" s="12"/>
      <c r="H674" s="250"/>
      <c r="J674" s="16"/>
      <c r="K674" s="82"/>
    </row>
    <row r="675" spans="1:11" ht="23.25">
      <c r="A675" s="11"/>
      <c r="B675" s="12"/>
      <c r="C675" s="13"/>
      <c r="D675" s="13"/>
      <c r="E675" s="12"/>
      <c r="F675" s="12"/>
      <c r="G675" s="53" t="s">
        <v>2</v>
      </c>
      <c r="H675" s="54" t="s">
        <v>155</v>
      </c>
      <c r="I675" s="80" t="s">
        <v>4</v>
      </c>
      <c r="J675" s="80" t="s">
        <v>142</v>
      </c>
      <c r="K675" s="81" t="s">
        <v>7</v>
      </c>
    </row>
    <row r="676" spans="1:11" ht="23.25">
      <c r="A676" s="11">
        <v>1</v>
      </c>
      <c r="B676" s="12" t="s">
        <v>353</v>
      </c>
      <c r="C676" s="13"/>
      <c r="D676" s="13"/>
      <c r="E676" s="12"/>
      <c r="F676" s="12"/>
      <c r="G676" s="14"/>
      <c r="H676" s="15"/>
      <c r="I676" s="16"/>
      <c r="J676" s="16"/>
      <c r="K676" s="82"/>
    </row>
    <row r="677" spans="1:11" ht="23.25">
      <c r="A677" s="151"/>
      <c r="B677" s="12" t="s">
        <v>313</v>
      </c>
      <c r="C677" s="13"/>
      <c r="D677" s="13"/>
      <c r="E677" s="12"/>
      <c r="F677" s="12"/>
      <c r="G677" s="14" t="s">
        <v>54</v>
      </c>
      <c r="H677" s="15">
        <v>60</v>
      </c>
      <c r="I677" s="12">
        <v>0.14683</v>
      </c>
      <c r="J677" s="16">
        <v>12</v>
      </c>
      <c r="K677" s="82">
        <f>SUM(H677*I677*J677)</f>
        <v>105.71759999999999</v>
      </c>
    </row>
    <row r="678" spans="1:11" ht="23.25">
      <c r="A678" s="151">
        <v>2</v>
      </c>
      <c r="B678" s="12" t="s">
        <v>354</v>
      </c>
      <c r="C678" s="13"/>
      <c r="D678" s="13"/>
      <c r="E678" s="12"/>
      <c r="F678" s="12"/>
      <c r="G678" s="14"/>
      <c r="H678" s="15"/>
      <c r="I678" s="12"/>
      <c r="J678" s="16"/>
      <c r="K678" s="82"/>
    </row>
    <row r="679" spans="1:11" ht="23.25">
      <c r="A679" s="151"/>
      <c r="B679" s="12" t="s">
        <v>355</v>
      </c>
      <c r="C679" s="13"/>
      <c r="D679" s="13"/>
      <c r="E679" s="12"/>
      <c r="F679" s="12"/>
      <c r="G679" s="14" t="s">
        <v>54</v>
      </c>
      <c r="H679" s="15">
        <v>60</v>
      </c>
      <c r="I679" s="12">
        <v>0.29366</v>
      </c>
      <c r="J679" s="16">
        <v>4</v>
      </c>
      <c r="K679" s="82">
        <f>SUM(H679*I679*J679)</f>
        <v>70.4784</v>
      </c>
    </row>
    <row r="680" spans="1:6" ht="23.25">
      <c r="A680" s="151"/>
      <c r="B680" s="12" t="s">
        <v>150</v>
      </c>
      <c r="C680" s="13"/>
      <c r="D680" s="13"/>
      <c r="E680" s="12"/>
      <c r="F680" s="12"/>
    </row>
    <row r="681" spans="1:11" ht="23.25">
      <c r="A681" s="151">
        <v>3</v>
      </c>
      <c r="B681" s="12" t="s">
        <v>184</v>
      </c>
      <c r="C681" s="13"/>
      <c r="D681" s="13"/>
      <c r="E681" s="12"/>
      <c r="F681" s="12"/>
      <c r="G681" s="14" t="s">
        <v>57</v>
      </c>
      <c r="H681" s="15">
        <v>12.5</v>
      </c>
      <c r="J681" s="16">
        <v>2</v>
      </c>
      <c r="K681" s="82">
        <f>SUM(H681*I682*J681)</f>
        <v>1.76196</v>
      </c>
    </row>
    <row r="682" spans="1:11" ht="24" thickBot="1">
      <c r="A682" s="151"/>
      <c r="B682" s="12"/>
      <c r="C682" s="13"/>
      <c r="D682" s="13"/>
      <c r="E682" s="41" t="s">
        <v>16</v>
      </c>
      <c r="F682" s="61"/>
      <c r="G682" s="39"/>
      <c r="H682" s="62"/>
      <c r="I682" s="61">
        <v>0.0704784</v>
      </c>
      <c r="J682" s="42"/>
      <c r="K682" s="89">
        <f>SUM(K677:K681)</f>
        <v>177.95795999999996</v>
      </c>
    </row>
    <row r="683" spans="1:11" ht="24" thickTop="1">
      <c r="A683" s="11"/>
      <c r="B683" s="12"/>
      <c r="C683" s="13"/>
      <c r="D683" s="13"/>
      <c r="E683" s="12"/>
      <c r="F683" s="12"/>
      <c r="G683" s="14"/>
      <c r="H683" s="15"/>
      <c r="I683" s="12"/>
      <c r="J683" s="16"/>
      <c r="K683" s="82"/>
    </row>
    <row r="684" spans="1:10" ht="23.25">
      <c r="A684" s="11"/>
      <c r="B684" s="8" t="s">
        <v>558</v>
      </c>
      <c r="C684" s="4" t="s">
        <v>504</v>
      </c>
      <c r="D684" s="96"/>
      <c r="E684" s="12"/>
      <c r="F684" s="4"/>
      <c r="G684" s="1"/>
      <c r="H684" s="95"/>
      <c r="I684" s="12"/>
      <c r="J684" s="18"/>
    </row>
    <row r="685" spans="1:11" ht="23.25">
      <c r="A685" s="11"/>
      <c r="B685" s="12"/>
      <c r="C685" s="13"/>
      <c r="D685" s="13"/>
      <c r="E685" s="12"/>
      <c r="F685" s="12"/>
      <c r="G685" s="53" t="s">
        <v>2</v>
      </c>
      <c r="H685" s="54" t="s">
        <v>155</v>
      </c>
      <c r="I685" s="80" t="s">
        <v>4</v>
      </c>
      <c r="J685" s="80" t="s">
        <v>142</v>
      </c>
      <c r="K685" s="81" t="s">
        <v>7</v>
      </c>
    </row>
    <row r="686" spans="1:11" ht="23.25">
      <c r="A686" s="11">
        <v>1</v>
      </c>
      <c r="B686" s="12" t="s">
        <v>356</v>
      </c>
      <c r="C686" s="13"/>
      <c r="D686" s="13"/>
      <c r="E686" s="12"/>
      <c r="F686" s="12"/>
      <c r="G686" s="14"/>
      <c r="H686" s="15"/>
      <c r="I686" s="16"/>
      <c r="J686" s="16"/>
      <c r="K686" s="82"/>
    </row>
    <row r="687" spans="1:11" ht="23.25">
      <c r="A687" s="151"/>
      <c r="B687" s="12" t="s">
        <v>143</v>
      </c>
      <c r="C687" s="13"/>
      <c r="D687" s="13"/>
      <c r="E687" s="12"/>
      <c r="F687" s="12"/>
      <c r="G687" s="14" t="s">
        <v>54</v>
      </c>
      <c r="H687" s="15">
        <v>53</v>
      </c>
      <c r="I687" s="12">
        <v>0.58732</v>
      </c>
      <c r="J687" s="16">
        <v>4</v>
      </c>
      <c r="K687" s="82">
        <f>SUM(H687*I687*J687)</f>
        <v>124.51183999999999</v>
      </c>
    </row>
    <row r="688" spans="1:11" ht="23.25">
      <c r="A688" s="151">
        <v>2</v>
      </c>
      <c r="B688" s="12" t="s">
        <v>357</v>
      </c>
      <c r="C688" s="13"/>
      <c r="D688" s="13"/>
      <c r="E688" s="12"/>
      <c r="F688" s="12"/>
      <c r="G688" s="14"/>
      <c r="H688" s="15"/>
      <c r="I688" s="12"/>
      <c r="J688" s="16"/>
      <c r="K688" s="82"/>
    </row>
    <row r="689" spans="1:11" ht="23.25">
      <c r="A689" s="151"/>
      <c r="B689" s="12" t="s">
        <v>358</v>
      </c>
      <c r="C689" s="13"/>
      <c r="D689" s="13"/>
      <c r="E689" s="12"/>
      <c r="F689" s="12"/>
      <c r="G689" s="14"/>
      <c r="H689" s="15"/>
      <c r="I689" s="12"/>
      <c r="J689" s="16"/>
      <c r="K689" s="82"/>
    </row>
    <row r="690" spans="1:11" ht="23.25">
      <c r="A690" s="151"/>
      <c r="B690" s="12" t="s">
        <v>171</v>
      </c>
      <c r="C690" s="13"/>
      <c r="D690" s="13"/>
      <c r="E690" s="12"/>
      <c r="F690" s="12"/>
      <c r="G690" s="14" t="s">
        <v>54</v>
      </c>
      <c r="H690" s="15">
        <v>53</v>
      </c>
      <c r="I690" s="12">
        <v>1.4683</v>
      </c>
      <c r="J690" s="16">
        <v>1</v>
      </c>
      <c r="K690" s="82">
        <f>SUM(H690*I690)</f>
        <v>77.81989999999999</v>
      </c>
    </row>
    <row r="691" spans="1:11" ht="23.25">
      <c r="A691" s="151">
        <v>3</v>
      </c>
      <c r="B691" s="12" t="s">
        <v>359</v>
      </c>
      <c r="C691" s="13"/>
      <c r="D691" s="13"/>
      <c r="E691" s="12"/>
      <c r="F691" s="12"/>
      <c r="G691" s="14"/>
      <c r="H691" s="15"/>
      <c r="I691" s="12"/>
      <c r="J691" s="16"/>
      <c r="K691" s="82"/>
    </row>
    <row r="692" spans="1:11" ht="23.25">
      <c r="A692" s="151"/>
      <c r="B692" s="12" t="s">
        <v>360</v>
      </c>
      <c r="C692" s="13"/>
      <c r="D692" s="13"/>
      <c r="E692" s="12"/>
      <c r="F692" s="12"/>
      <c r="G692" s="14" t="s">
        <v>54</v>
      </c>
      <c r="H692" s="15">
        <v>60</v>
      </c>
      <c r="I692" s="12">
        <v>0.0704784</v>
      </c>
      <c r="J692" s="16">
        <v>2</v>
      </c>
      <c r="K692" s="82">
        <f>SUM(H692*I692*J692)</f>
        <v>8.457408</v>
      </c>
    </row>
    <row r="693" spans="1:11" ht="23.25">
      <c r="A693" s="151">
        <v>4</v>
      </c>
      <c r="B693" s="12" t="s">
        <v>332</v>
      </c>
      <c r="C693" s="13"/>
      <c r="D693" s="13"/>
      <c r="E693" s="12"/>
      <c r="F693" s="12"/>
      <c r="G693" s="14"/>
      <c r="H693" s="15"/>
      <c r="I693" s="12"/>
      <c r="J693" s="16"/>
      <c r="K693" s="82"/>
    </row>
    <row r="694" spans="1:11" ht="23.25">
      <c r="A694" s="151"/>
      <c r="B694" s="12" t="s">
        <v>333</v>
      </c>
      <c r="C694" s="13"/>
      <c r="D694" s="13"/>
      <c r="E694" s="12"/>
      <c r="F694" s="12"/>
      <c r="G694" s="14"/>
      <c r="H694" s="15"/>
      <c r="I694" s="12"/>
      <c r="J694" s="16"/>
      <c r="K694" s="82"/>
    </row>
    <row r="695" spans="1:11" ht="23.25">
      <c r="A695" s="151"/>
      <c r="B695" s="12" t="s">
        <v>150</v>
      </c>
      <c r="C695" s="13"/>
      <c r="D695" s="13"/>
      <c r="E695" s="12"/>
      <c r="F695" s="12"/>
      <c r="G695" s="14" t="s">
        <v>54</v>
      </c>
      <c r="H695" s="15">
        <v>7</v>
      </c>
      <c r="I695" s="12">
        <v>18.50058</v>
      </c>
      <c r="J695" s="16">
        <v>1</v>
      </c>
      <c r="K695" s="82">
        <f>SUM(H695*I695)</f>
        <v>129.50405999999998</v>
      </c>
    </row>
    <row r="696" spans="1:11" ht="23.25">
      <c r="A696" s="151">
        <v>5</v>
      </c>
      <c r="B696" s="12" t="s">
        <v>225</v>
      </c>
      <c r="C696" s="13"/>
      <c r="D696" s="13"/>
      <c r="E696" s="12"/>
      <c r="F696" s="12"/>
      <c r="G696" s="14"/>
      <c r="H696" s="15"/>
      <c r="I696" s="12"/>
      <c r="J696" s="16"/>
      <c r="K696" s="82"/>
    </row>
    <row r="697" spans="1:11" ht="23.25">
      <c r="A697" s="151"/>
      <c r="B697" s="12" t="s">
        <v>288</v>
      </c>
      <c r="C697" s="13"/>
      <c r="D697" s="13"/>
      <c r="E697" s="12"/>
      <c r="F697" s="12"/>
      <c r="G697" s="14" t="s">
        <v>57</v>
      </c>
      <c r="H697" s="15">
        <v>9</v>
      </c>
      <c r="I697" s="12">
        <v>1.4683</v>
      </c>
      <c r="J697" s="16">
        <v>2</v>
      </c>
      <c r="K697" s="82">
        <f>SUM(H697*I697*J697)</f>
        <v>26.429399999999998</v>
      </c>
    </row>
    <row r="698" spans="1:11" ht="23.25">
      <c r="A698" s="11"/>
      <c r="B698" s="12"/>
      <c r="C698" s="13"/>
      <c r="D698" s="13"/>
      <c r="E698" s="4" t="s">
        <v>16</v>
      </c>
      <c r="F698" s="12"/>
      <c r="G698" s="9"/>
      <c r="H698" s="10"/>
      <c r="I698" s="4"/>
      <c r="J698" s="1"/>
      <c r="K698" s="95">
        <f>SUM(K687:K697)</f>
        <v>366.7226079999999</v>
      </c>
    </row>
    <row r="699" spans="1:11" ht="23.25">
      <c r="A699" s="11"/>
      <c r="K699" s="2"/>
    </row>
    <row r="700" spans="1:11" ht="23.25">
      <c r="A700" s="2"/>
      <c r="K700" s="2"/>
    </row>
    <row r="701" spans="1:9" ht="23.25">
      <c r="A701" s="2"/>
      <c r="B701" s="8" t="s">
        <v>559</v>
      </c>
      <c r="C701" s="4" t="s">
        <v>505</v>
      </c>
      <c r="D701" s="12"/>
      <c r="E701" s="96"/>
      <c r="F701" s="4"/>
      <c r="G701" s="12"/>
      <c r="H701" s="16"/>
      <c r="I701" s="82"/>
    </row>
    <row r="702" spans="1:11" ht="23.25">
      <c r="A702" s="11"/>
      <c r="B702" s="12"/>
      <c r="C702" s="13"/>
      <c r="D702" s="13"/>
      <c r="E702" s="12"/>
      <c r="F702" s="12"/>
      <c r="G702" s="53" t="s">
        <v>2</v>
      </c>
      <c r="H702" s="54" t="s">
        <v>361</v>
      </c>
      <c r="I702" s="80" t="s">
        <v>4</v>
      </c>
      <c r="J702" s="80" t="s">
        <v>142</v>
      </c>
      <c r="K702" s="81" t="s">
        <v>7</v>
      </c>
    </row>
    <row r="703" spans="1:11" ht="23.25">
      <c r="A703" s="11">
        <v>1</v>
      </c>
      <c r="B703" s="12" t="s">
        <v>362</v>
      </c>
      <c r="C703" s="13"/>
      <c r="D703" s="13"/>
      <c r="E703" s="12"/>
      <c r="F703" s="12"/>
      <c r="G703" s="14"/>
      <c r="H703" s="15"/>
      <c r="I703" s="16"/>
      <c r="J703" s="16"/>
      <c r="K703" s="82"/>
    </row>
    <row r="704" spans="1:11" ht="23.25">
      <c r="A704" s="11"/>
      <c r="B704" s="12" t="s">
        <v>363</v>
      </c>
      <c r="C704" s="13"/>
      <c r="D704" s="13"/>
      <c r="E704" s="12"/>
      <c r="F704" s="12"/>
      <c r="G704" s="14" t="s">
        <v>57</v>
      </c>
      <c r="H704" s="15">
        <v>35</v>
      </c>
      <c r="I704" s="12">
        <v>0.58732</v>
      </c>
      <c r="J704" s="16">
        <v>17</v>
      </c>
      <c r="K704" s="82">
        <f>SUM(H704*I704*J704)</f>
        <v>349.45539999999994</v>
      </c>
    </row>
    <row r="705" spans="1:11" ht="23.25">
      <c r="A705" s="11">
        <v>2</v>
      </c>
      <c r="B705" s="12" t="s">
        <v>364</v>
      </c>
      <c r="C705" s="13"/>
      <c r="D705" s="13"/>
      <c r="E705" s="12"/>
      <c r="F705" s="12"/>
      <c r="G705" s="14"/>
      <c r="H705" s="15"/>
      <c r="I705" s="12"/>
      <c r="J705" s="16"/>
      <c r="K705" s="82"/>
    </row>
    <row r="706" spans="1:11" ht="23.25">
      <c r="A706" s="11"/>
      <c r="B706" s="12" t="s">
        <v>365</v>
      </c>
      <c r="C706" s="13"/>
      <c r="D706" s="13"/>
      <c r="E706" s="12"/>
      <c r="F706" s="12"/>
      <c r="G706" s="14" t="s">
        <v>57</v>
      </c>
      <c r="H706" s="15">
        <v>35</v>
      </c>
      <c r="I706" s="12">
        <v>1.02781</v>
      </c>
      <c r="J706" s="16">
        <v>1</v>
      </c>
      <c r="K706" s="82">
        <f>SUM(H706*I706)</f>
        <v>35.973349999999996</v>
      </c>
    </row>
    <row r="707" spans="1:11" ht="23.25">
      <c r="A707" s="11">
        <v>3</v>
      </c>
      <c r="B707" s="12" t="s">
        <v>366</v>
      </c>
      <c r="C707" s="13"/>
      <c r="D707" s="13"/>
      <c r="E707" s="12"/>
      <c r="F707" s="12"/>
      <c r="G707" s="14" t="s">
        <v>57</v>
      </c>
      <c r="H707" s="15">
        <v>35</v>
      </c>
      <c r="I707" s="12">
        <v>0.0704784</v>
      </c>
      <c r="J707" s="16">
        <v>2</v>
      </c>
      <c r="K707" s="82">
        <f>SUM(H707*I707*J707)</f>
        <v>4.933488</v>
      </c>
    </row>
    <row r="708" spans="1:11" ht="23.25">
      <c r="A708" s="11">
        <v>4</v>
      </c>
      <c r="B708" s="12" t="s">
        <v>367</v>
      </c>
      <c r="C708" s="13"/>
      <c r="D708" s="13"/>
      <c r="E708" s="12"/>
      <c r="F708" s="12"/>
      <c r="G708" s="14"/>
      <c r="H708" s="15"/>
      <c r="I708" s="12"/>
      <c r="J708" s="16"/>
      <c r="K708" s="82"/>
    </row>
    <row r="709" spans="1:11" ht="23.25">
      <c r="A709" s="11"/>
      <c r="B709" s="12" t="s">
        <v>368</v>
      </c>
      <c r="C709" s="13"/>
      <c r="D709" s="13"/>
      <c r="E709" s="12"/>
      <c r="F709" s="12"/>
      <c r="K709" s="2"/>
    </row>
    <row r="710" spans="1:6" ht="23.25">
      <c r="A710" s="11"/>
      <c r="B710" s="12" t="s">
        <v>369</v>
      </c>
      <c r="C710" s="13"/>
      <c r="D710" s="13"/>
      <c r="E710" s="12"/>
      <c r="F710" s="12"/>
    </row>
    <row r="711" spans="1:11" ht="23.25">
      <c r="A711" s="11"/>
      <c r="B711" s="12" t="s">
        <v>279</v>
      </c>
      <c r="C711" s="13"/>
      <c r="D711" s="13"/>
      <c r="E711" s="12"/>
      <c r="F711" s="12"/>
      <c r="G711" s="14" t="s">
        <v>57</v>
      </c>
      <c r="H711" s="15">
        <v>265</v>
      </c>
      <c r="I711" s="12">
        <v>0.058732</v>
      </c>
      <c r="J711" s="16">
        <v>27</v>
      </c>
      <c r="K711" s="82">
        <f>SUM(H711*I711*J711)</f>
        <v>420.22745999999995</v>
      </c>
    </row>
    <row r="712" spans="1:11" ht="23.25">
      <c r="A712" s="11">
        <v>5</v>
      </c>
      <c r="B712" s="12" t="s">
        <v>370</v>
      </c>
      <c r="C712" s="13"/>
      <c r="D712" s="13"/>
      <c r="E712" s="12"/>
      <c r="F712" s="12"/>
      <c r="G712" s="14" t="s">
        <v>57</v>
      </c>
      <c r="H712" s="15">
        <v>265</v>
      </c>
      <c r="I712" s="12">
        <v>0.0704784</v>
      </c>
      <c r="J712" s="16">
        <v>3</v>
      </c>
      <c r="K712" s="82">
        <f>SUM(H712*I712*J712)</f>
        <v>56.030328</v>
      </c>
    </row>
    <row r="713" spans="1:11" ht="24" thickBot="1">
      <c r="A713" s="11"/>
      <c r="B713" s="12"/>
      <c r="C713" s="13"/>
      <c r="D713" s="13"/>
      <c r="E713" s="41" t="s">
        <v>16</v>
      </c>
      <c r="F713" s="61"/>
      <c r="G713" s="39"/>
      <c r="H713" s="62"/>
      <c r="I713" s="41"/>
      <c r="J713" s="42"/>
      <c r="K713" s="89">
        <f>SUM(K704:K712)</f>
        <v>866.6200259999998</v>
      </c>
    </row>
    <row r="714" spans="1:11" ht="24" thickTop="1">
      <c r="A714" s="11"/>
      <c r="B714" s="12"/>
      <c r="C714" s="13"/>
      <c r="D714" s="13"/>
      <c r="E714" s="90"/>
      <c r="F714" s="26"/>
      <c r="G714" s="93"/>
      <c r="H714" s="92"/>
      <c r="I714" s="90"/>
      <c r="J714" s="94"/>
      <c r="K714" s="91"/>
    </row>
    <row r="715" spans="1:11" ht="23.25">
      <c r="A715" s="11"/>
      <c r="B715" s="8" t="s">
        <v>560</v>
      </c>
      <c r="C715" s="8" t="s">
        <v>382</v>
      </c>
      <c r="E715" s="4"/>
      <c r="F715" s="12"/>
      <c r="G715" s="96"/>
      <c r="H715" s="4"/>
      <c r="I715" s="12"/>
      <c r="J715" s="16"/>
      <c r="K715" s="82"/>
    </row>
    <row r="716" spans="1:11" ht="23.25">
      <c r="A716" s="11"/>
      <c r="B716" s="8"/>
      <c r="C716" s="8"/>
      <c r="E716" s="4"/>
      <c r="F716" s="12"/>
      <c r="G716" s="96"/>
      <c r="H716" s="4"/>
      <c r="I716" s="12"/>
      <c r="J716" s="16"/>
      <c r="K716" s="82"/>
    </row>
    <row r="717" spans="1:11" ht="23.25">
      <c r="A717" s="11"/>
      <c r="B717" s="12"/>
      <c r="C717" s="13"/>
      <c r="D717" s="13"/>
      <c r="E717" s="12"/>
      <c r="F717" s="12"/>
      <c r="G717" s="53" t="s">
        <v>2</v>
      </c>
      <c r="H717" s="54" t="s">
        <v>155</v>
      </c>
      <c r="I717" s="80" t="s">
        <v>4</v>
      </c>
      <c r="J717" s="80" t="s">
        <v>142</v>
      </c>
      <c r="K717" s="81" t="s">
        <v>7</v>
      </c>
    </row>
    <row r="718" spans="1:11" ht="23.25">
      <c r="A718" s="11">
        <v>1</v>
      </c>
      <c r="B718" s="12" t="s">
        <v>383</v>
      </c>
      <c r="C718" s="13"/>
      <c r="D718" s="13"/>
      <c r="E718" s="12"/>
      <c r="F718" s="12"/>
      <c r="G718" s="14" t="s">
        <v>57</v>
      </c>
      <c r="H718" s="15">
        <v>480</v>
      </c>
      <c r="I718" s="12">
        <v>0.14683</v>
      </c>
      <c r="J718" s="16">
        <v>12</v>
      </c>
      <c r="K718" s="82">
        <f>SUM(H718*I718*J718)</f>
        <v>845.7407999999999</v>
      </c>
    </row>
    <row r="719" spans="1:11" ht="23.25">
      <c r="A719" s="11">
        <v>2</v>
      </c>
      <c r="B719" s="12" t="s">
        <v>204</v>
      </c>
      <c r="C719" s="13"/>
      <c r="D719" s="13"/>
      <c r="E719" s="12"/>
      <c r="F719" s="12"/>
      <c r="G719" s="14"/>
      <c r="H719" s="15"/>
      <c r="I719" s="12"/>
      <c r="J719" s="16"/>
      <c r="K719" s="82"/>
    </row>
    <row r="720" spans="1:11" ht="23.25">
      <c r="A720" s="11"/>
      <c r="B720" s="12" t="s">
        <v>384</v>
      </c>
      <c r="C720" s="13"/>
      <c r="D720" s="13"/>
      <c r="E720" s="12"/>
      <c r="F720" s="12"/>
      <c r="G720" s="14" t="s">
        <v>54</v>
      </c>
      <c r="H720" s="15">
        <v>480</v>
      </c>
      <c r="I720" s="12">
        <v>0.29366</v>
      </c>
      <c r="J720" s="16">
        <v>4</v>
      </c>
      <c r="K720" s="82">
        <f>SUM(H720*I720*J720)</f>
        <v>563.8272</v>
      </c>
    </row>
    <row r="721" spans="1:11" ht="23.25">
      <c r="A721" s="11">
        <v>3</v>
      </c>
      <c r="B721" s="12" t="s">
        <v>184</v>
      </c>
      <c r="C721" s="13"/>
      <c r="D721" s="13"/>
      <c r="E721" s="12"/>
      <c r="F721" s="12"/>
      <c r="G721" s="14" t="s">
        <v>57</v>
      </c>
      <c r="H721" s="15">
        <v>96</v>
      </c>
      <c r="I721" s="12">
        <v>0.0704784</v>
      </c>
      <c r="J721" s="16">
        <v>2</v>
      </c>
      <c r="K721" s="82">
        <f>SUM(H721*I721*J721)</f>
        <v>13.5318528</v>
      </c>
    </row>
    <row r="722" spans="1:11" ht="23.25">
      <c r="A722" s="11"/>
      <c r="B722" s="12"/>
      <c r="C722" s="13"/>
      <c r="D722" s="13"/>
      <c r="E722" s="12"/>
      <c r="F722" s="12"/>
      <c r="G722" s="14"/>
      <c r="H722" s="15"/>
      <c r="I722" s="12"/>
      <c r="J722" s="16"/>
      <c r="K722" s="82"/>
    </row>
    <row r="723" spans="1:11" ht="24" thickBot="1">
      <c r="A723" s="11"/>
      <c r="B723" s="12"/>
      <c r="C723" s="13"/>
      <c r="D723" s="13"/>
      <c r="E723" s="41" t="s">
        <v>16</v>
      </c>
      <c r="F723" s="61"/>
      <c r="G723" s="39"/>
      <c r="H723" s="62"/>
      <c r="I723" s="41"/>
      <c r="J723" s="42"/>
      <c r="K723" s="89">
        <f>SUM(K718:K721)</f>
        <v>1423.0998527999998</v>
      </c>
    </row>
    <row r="724" spans="1:11" ht="24" thickTop="1">
      <c r="A724" s="11"/>
      <c r="B724" s="12"/>
      <c r="C724" s="13"/>
      <c r="D724" s="13"/>
      <c r="E724" s="4"/>
      <c r="F724" s="12"/>
      <c r="G724" s="9"/>
      <c r="H724" s="10"/>
      <c r="I724" s="4"/>
      <c r="J724" s="1"/>
      <c r="K724" s="95"/>
    </row>
    <row r="725" spans="1:11" ht="23.25">
      <c r="A725" s="11"/>
      <c r="B725" s="12"/>
      <c r="C725" s="13"/>
      <c r="D725" s="13"/>
      <c r="E725" s="12"/>
      <c r="F725" s="12"/>
      <c r="G725" s="14"/>
      <c r="H725" s="15"/>
      <c r="I725" s="12"/>
      <c r="J725" s="16"/>
      <c r="K725" s="82"/>
    </row>
    <row r="726" spans="1:11" ht="23.25">
      <c r="A726" s="11"/>
      <c r="B726" s="8" t="s">
        <v>672</v>
      </c>
      <c r="C726" s="8" t="s">
        <v>385</v>
      </c>
      <c r="E726" s="4"/>
      <c r="F726" s="12"/>
      <c r="G726" s="96"/>
      <c r="H726" s="12"/>
      <c r="I726" s="4"/>
      <c r="J726" s="16"/>
      <c r="K726" s="82"/>
    </row>
    <row r="727" spans="1:11" ht="23.25">
      <c r="A727" s="11"/>
      <c r="B727" s="8"/>
      <c r="C727" s="8"/>
      <c r="E727" s="4"/>
      <c r="F727" s="12"/>
      <c r="G727" s="96"/>
      <c r="H727" s="12"/>
      <c r="I727" s="4"/>
      <c r="J727" s="16"/>
      <c r="K727" s="82"/>
    </row>
    <row r="728" spans="1:11" ht="23.25">
      <c r="A728" s="11"/>
      <c r="B728" s="12"/>
      <c r="C728" s="13"/>
      <c r="D728" s="13"/>
      <c r="E728" s="12"/>
      <c r="F728" s="12"/>
      <c r="G728" s="53" t="s">
        <v>2</v>
      </c>
      <c r="H728" s="54" t="s">
        <v>155</v>
      </c>
      <c r="I728" s="80" t="s">
        <v>4</v>
      </c>
      <c r="J728" s="80" t="s">
        <v>142</v>
      </c>
      <c r="K728" s="81" t="s">
        <v>7</v>
      </c>
    </row>
    <row r="729" spans="1:11" ht="23.25">
      <c r="A729" s="11">
        <v>1</v>
      </c>
      <c r="B729" s="12" t="s">
        <v>386</v>
      </c>
      <c r="C729" s="13"/>
      <c r="D729" s="13"/>
      <c r="E729" s="12"/>
      <c r="F729" s="12"/>
      <c r="G729" s="14"/>
      <c r="H729" s="15"/>
      <c r="I729" s="16"/>
      <c r="J729" s="16"/>
      <c r="K729" s="82"/>
    </row>
    <row r="730" spans="1:11" ht="23.25">
      <c r="A730" s="11"/>
      <c r="B730" s="12" t="s">
        <v>299</v>
      </c>
      <c r="C730" s="13"/>
      <c r="D730" s="13"/>
      <c r="E730" s="12"/>
      <c r="F730" s="12"/>
      <c r="G730" s="14" t="s">
        <v>57</v>
      </c>
      <c r="H730" s="15">
        <v>15</v>
      </c>
      <c r="I730" s="12">
        <v>0.14683</v>
      </c>
      <c r="J730" s="16">
        <v>12</v>
      </c>
      <c r="K730" s="82">
        <f>SUM(H730*I730*J730)</f>
        <v>26.429399999999998</v>
      </c>
    </row>
    <row r="731" spans="1:6" ht="23.25">
      <c r="A731" s="11">
        <v>2</v>
      </c>
      <c r="B731" s="12" t="s">
        <v>387</v>
      </c>
      <c r="C731" s="13"/>
      <c r="D731" s="13"/>
      <c r="E731" s="12"/>
      <c r="F731" s="12"/>
    </row>
    <row r="732" spans="1:11" ht="23.25">
      <c r="A732" s="11"/>
      <c r="B732" s="12" t="s">
        <v>330</v>
      </c>
      <c r="C732" s="13"/>
      <c r="D732" s="13"/>
      <c r="E732" s="12"/>
      <c r="F732" s="12"/>
      <c r="G732" s="14" t="s">
        <v>54</v>
      </c>
      <c r="H732" s="15">
        <v>60</v>
      </c>
      <c r="I732" s="12">
        <v>0.29366</v>
      </c>
      <c r="J732" s="16">
        <v>4</v>
      </c>
      <c r="K732" s="82">
        <f>SUM(H732*I732*J732)</f>
        <v>70.4784</v>
      </c>
    </row>
    <row r="733" spans="1:11" ht="23.25">
      <c r="A733" s="11">
        <v>3</v>
      </c>
      <c r="B733" s="12" t="s">
        <v>184</v>
      </c>
      <c r="C733" s="13"/>
      <c r="D733" s="13"/>
      <c r="E733" s="12"/>
      <c r="F733" s="12"/>
      <c r="G733" s="14" t="s">
        <v>57</v>
      </c>
      <c r="H733" s="15">
        <v>15</v>
      </c>
      <c r="I733" s="12">
        <v>0.0704784</v>
      </c>
      <c r="J733" s="16">
        <v>2</v>
      </c>
      <c r="K733" s="82">
        <f>SUM(H733*I733*J733)</f>
        <v>2.114352</v>
      </c>
    </row>
    <row r="734" spans="1:11" ht="23.25">
      <c r="A734" s="11"/>
      <c r="B734" s="12"/>
      <c r="C734" s="13"/>
      <c r="D734" s="13"/>
      <c r="E734" s="12"/>
      <c r="F734" s="12"/>
      <c r="G734" s="14"/>
      <c r="H734" s="15"/>
      <c r="I734" s="12"/>
      <c r="J734" s="16"/>
      <c r="K734" s="82"/>
    </row>
    <row r="735" spans="1:11" ht="24" thickBot="1">
      <c r="A735" s="11"/>
      <c r="B735" s="12"/>
      <c r="C735" s="13"/>
      <c r="D735" s="13"/>
      <c r="E735" s="41" t="s">
        <v>16</v>
      </c>
      <c r="F735" s="61"/>
      <c r="G735" s="39"/>
      <c r="H735" s="62"/>
      <c r="I735" s="41"/>
      <c r="J735" s="42"/>
      <c r="K735" s="89">
        <f>SUM(K730:K733)</f>
        <v>99.02215199999999</v>
      </c>
    </row>
    <row r="736" spans="1:11" ht="24" thickTop="1">
      <c r="A736" s="11"/>
      <c r="B736" s="12"/>
      <c r="C736" s="13"/>
      <c r="D736" s="13"/>
      <c r="E736" s="90"/>
      <c r="F736" s="26"/>
      <c r="G736" s="93"/>
      <c r="H736" s="92"/>
      <c r="I736" s="90"/>
      <c r="J736" s="94"/>
      <c r="K736" s="91"/>
    </row>
    <row r="737" ht="23.25">
      <c r="A737" s="11"/>
    </row>
    <row r="738" spans="2:10" ht="23.25">
      <c r="B738" s="97" t="s">
        <v>673</v>
      </c>
      <c r="C738" s="8" t="s">
        <v>389</v>
      </c>
      <c r="D738" s="96"/>
      <c r="E738" s="12"/>
      <c r="F738" s="4"/>
      <c r="G738" s="1"/>
      <c r="H738" s="95"/>
      <c r="I738" s="12"/>
      <c r="J738" s="18"/>
    </row>
    <row r="739" spans="1:10" ht="23.25">
      <c r="A739" s="11"/>
      <c r="B739" s="13"/>
      <c r="C739" s="8"/>
      <c r="D739" s="4"/>
      <c r="E739" s="12"/>
      <c r="F739" s="96" t="s">
        <v>390</v>
      </c>
      <c r="G739" s="4"/>
      <c r="H739" s="1"/>
      <c r="I739" s="95"/>
      <c r="J739" s="18"/>
    </row>
    <row r="740" spans="1:11" ht="23.25">
      <c r="A740" s="11"/>
      <c r="B740" s="12"/>
      <c r="C740" s="13"/>
      <c r="D740" s="8"/>
      <c r="E740" s="4"/>
      <c r="F740" s="12"/>
      <c r="G740" s="96"/>
      <c r="H740" s="4"/>
      <c r="I740" s="1"/>
      <c r="J740" s="95"/>
      <c r="K740" s="18"/>
    </row>
    <row r="741" spans="1:11" ht="23.25">
      <c r="A741" s="11"/>
      <c r="B741" s="12"/>
      <c r="C741" s="13"/>
      <c r="D741" s="13"/>
      <c r="E741" s="12"/>
      <c r="F741" s="12"/>
      <c r="G741" s="53" t="s">
        <v>2</v>
      </c>
      <c r="H741" s="54" t="s">
        <v>227</v>
      </c>
      <c r="I741" s="80" t="s">
        <v>4</v>
      </c>
      <c r="J741" s="80" t="s">
        <v>142</v>
      </c>
      <c r="K741" s="81" t="s">
        <v>7</v>
      </c>
    </row>
    <row r="742" spans="1:11" ht="23.25">
      <c r="A742" s="11">
        <v>1</v>
      </c>
      <c r="B742" s="12" t="s">
        <v>388</v>
      </c>
      <c r="C742" s="13"/>
      <c r="D742" s="13"/>
      <c r="E742" s="12"/>
      <c r="F742" s="12"/>
      <c r="G742" s="14" t="s">
        <v>54</v>
      </c>
      <c r="H742" s="15">
        <v>157</v>
      </c>
      <c r="I742" s="12">
        <v>0.58732</v>
      </c>
      <c r="J742" s="16">
        <v>4</v>
      </c>
      <c r="K742" s="82">
        <f>SUM(H742*I742*J742)</f>
        <v>368.83696</v>
      </c>
    </row>
    <row r="743" spans="1:11" ht="23.25">
      <c r="A743" s="11">
        <v>2</v>
      </c>
      <c r="B743" s="12" t="s">
        <v>329</v>
      </c>
      <c r="C743" s="13"/>
      <c r="D743" s="13"/>
      <c r="E743" s="12"/>
      <c r="F743" s="12"/>
      <c r="G743" s="14"/>
      <c r="H743" s="15"/>
      <c r="I743" s="12"/>
      <c r="J743" s="16"/>
      <c r="K743" s="82"/>
    </row>
    <row r="744" spans="1:11" ht="23.25">
      <c r="A744" s="11"/>
      <c r="B744" s="12" t="s">
        <v>391</v>
      </c>
      <c r="C744" s="13"/>
      <c r="D744" s="13"/>
      <c r="E744" s="12"/>
      <c r="F744" s="12"/>
      <c r="G744" s="14" t="s">
        <v>54</v>
      </c>
      <c r="H744" s="15">
        <v>157</v>
      </c>
      <c r="I744" s="12">
        <v>1.4683</v>
      </c>
      <c r="J744" s="16">
        <v>1</v>
      </c>
      <c r="K744" s="82">
        <f>SUM(H744*I744)</f>
        <v>230.5231</v>
      </c>
    </row>
    <row r="745" spans="1:11" ht="23.25">
      <c r="A745" s="11">
        <v>3</v>
      </c>
      <c r="B745" s="12" t="s">
        <v>229</v>
      </c>
      <c r="C745" s="13"/>
      <c r="D745" s="13"/>
      <c r="E745" s="12"/>
      <c r="F745" s="12"/>
      <c r="G745" s="14" t="s">
        <v>54</v>
      </c>
      <c r="H745" s="15">
        <v>157</v>
      </c>
      <c r="I745" s="12">
        <v>0.0704784</v>
      </c>
      <c r="J745" s="16">
        <v>2</v>
      </c>
      <c r="K745" s="82">
        <f>SUM(H745*I745*J745)</f>
        <v>22.130217599999998</v>
      </c>
    </row>
    <row r="746" spans="1:11" ht="23.25">
      <c r="A746" s="11"/>
      <c r="B746" s="12"/>
      <c r="C746" s="13"/>
      <c r="D746" s="13"/>
      <c r="E746" s="12"/>
      <c r="F746" s="12"/>
      <c r="G746" s="14"/>
      <c r="H746" s="15"/>
      <c r="I746" s="12"/>
      <c r="J746" s="16"/>
      <c r="K746" s="82"/>
    </row>
    <row r="747" spans="1:11" ht="24" thickBot="1">
      <c r="A747" s="11"/>
      <c r="B747" s="12"/>
      <c r="C747" s="13"/>
      <c r="D747" s="13"/>
      <c r="E747" s="41" t="s">
        <v>16</v>
      </c>
      <c r="F747" s="61"/>
      <c r="G747" s="39"/>
      <c r="H747" s="62"/>
      <c r="I747" s="41"/>
      <c r="J747" s="42"/>
      <c r="K747" s="89">
        <f>SUM(K742:K745)</f>
        <v>621.4902776</v>
      </c>
    </row>
    <row r="748" spans="1:11" ht="24" thickTop="1">
      <c r="A748" s="11"/>
      <c r="B748" s="12"/>
      <c r="C748" s="13"/>
      <c r="D748" s="13"/>
      <c r="E748" s="90"/>
      <c r="F748" s="26"/>
      <c r="G748" s="93"/>
      <c r="H748" s="92"/>
      <c r="I748" s="90"/>
      <c r="J748" s="94"/>
      <c r="K748" s="91"/>
    </row>
    <row r="749" spans="1:10" ht="23.25">
      <c r="A749" s="11"/>
      <c r="B749" s="8" t="s">
        <v>561</v>
      </c>
      <c r="C749" s="4" t="s">
        <v>392</v>
      </c>
      <c r="E749" s="12"/>
      <c r="F749" s="14"/>
      <c r="G749" s="15"/>
      <c r="H749" s="18"/>
      <c r="I749" s="98"/>
      <c r="J749" s="98"/>
    </row>
    <row r="750" spans="1:11" ht="23.25">
      <c r="A750" s="11"/>
      <c r="B750" s="12"/>
      <c r="C750" s="13"/>
      <c r="D750" s="8"/>
      <c r="E750" s="4"/>
      <c r="F750" s="12"/>
      <c r="G750" s="14"/>
      <c r="H750" s="15"/>
      <c r="I750" s="18"/>
      <c r="J750" s="98"/>
      <c r="K750" s="98"/>
    </row>
    <row r="751" spans="1:11" ht="23.25">
      <c r="A751" s="11"/>
      <c r="B751" s="12"/>
      <c r="C751" s="13"/>
      <c r="D751" s="13"/>
      <c r="E751" s="12"/>
      <c r="F751" s="12"/>
      <c r="G751" s="53" t="s">
        <v>2</v>
      </c>
      <c r="H751" s="54" t="s">
        <v>227</v>
      </c>
      <c r="I751" s="80" t="s">
        <v>4</v>
      </c>
      <c r="J751" s="80" t="s">
        <v>142</v>
      </c>
      <c r="K751" s="81" t="s">
        <v>7</v>
      </c>
    </row>
    <row r="752" spans="1:11" ht="23.25">
      <c r="A752" s="11">
        <v>1</v>
      </c>
      <c r="B752" s="12" t="s">
        <v>393</v>
      </c>
      <c r="C752" s="13"/>
      <c r="D752" s="13"/>
      <c r="E752" s="12"/>
      <c r="F752" s="12"/>
      <c r="G752" s="14" t="s">
        <v>54</v>
      </c>
      <c r="H752" s="15">
        <v>150</v>
      </c>
      <c r="I752" s="18">
        <v>0.58732</v>
      </c>
      <c r="J752" s="17">
        <v>4</v>
      </c>
      <c r="K752" s="82">
        <f>H752*I752*J752</f>
        <v>352.392</v>
      </c>
    </row>
    <row r="753" spans="1:11" ht="23.25">
      <c r="A753" s="11">
        <v>2</v>
      </c>
      <c r="B753" s="12" t="s">
        <v>394</v>
      </c>
      <c r="C753" s="13"/>
      <c r="D753" s="13"/>
      <c r="E753" s="12"/>
      <c r="F753" s="12"/>
      <c r="G753" s="14"/>
      <c r="H753" s="15"/>
      <c r="I753" s="18"/>
      <c r="J753" s="17"/>
      <c r="K753" s="82"/>
    </row>
    <row r="754" spans="1:11" ht="23.25">
      <c r="A754" s="11"/>
      <c r="B754" s="12" t="s">
        <v>395</v>
      </c>
      <c r="C754" s="13"/>
      <c r="D754" s="13"/>
      <c r="E754" s="12"/>
      <c r="F754" s="12"/>
      <c r="G754" s="14" t="s">
        <v>54</v>
      </c>
      <c r="H754" s="15">
        <v>150</v>
      </c>
      <c r="I754" s="18">
        <v>1.4683</v>
      </c>
      <c r="J754" s="17">
        <v>1</v>
      </c>
      <c r="K754" s="82">
        <f>H754*I754*J754</f>
        <v>220.245</v>
      </c>
    </row>
    <row r="755" spans="1:11" ht="23.25">
      <c r="A755" s="11">
        <v>3</v>
      </c>
      <c r="B755" s="12" t="s">
        <v>396</v>
      </c>
      <c r="C755" s="13"/>
      <c r="D755" s="13"/>
      <c r="E755" s="12"/>
      <c r="F755" s="12"/>
      <c r="G755" s="14" t="s">
        <v>54</v>
      </c>
      <c r="H755" s="15">
        <v>150</v>
      </c>
      <c r="I755" s="99">
        <v>0.0704784</v>
      </c>
      <c r="J755" s="17">
        <v>2</v>
      </c>
      <c r="K755" s="82">
        <f>H755*I755*J755</f>
        <v>21.14352</v>
      </c>
    </row>
    <row r="756" spans="1:11" ht="23.25">
      <c r="A756" s="11"/>
      <c r="B756" s="12"/>
      <c r="C756" s="13"/>
      <c r="D756" s="13"/>
      <c r="E756" s="12"/>
      <c r="F756" s="12"/>
      <c r="G756" s="14"/>
      <c r="H756" s="15"/>
      <c r="I756" s="99"/>
      <c r="J756" s="17"/>
      <c r="K756" s="82"/>
    </row>
    <row r="757" spans="1:11" ht="24" thickBot="1">
      <c r="A757" s="11"/>
      <c r="B757" s="12"/>
      <c r="C757" s="13"/>
      <c r="D757" s="13"/>
      <c r="E757" s="41" t="s">
        <v>16</v>
      </c>
      <c r="F757" s="61"/>
      <c r="G757" s="87"/>
      <c r="H757" s="88"/>
      <c r="I757" s="100"/>
      <c r="J757" s="101"/>
      <c r="K757" s="89">
        <f>SUM(K752:K755)</f>
        <v>593.7805199999999</v>
      </c>
    </row>
    <row r="758" spans="1:11" ht="24" thickTop="1">
      <c r="A758" s="11"/>
      <c r="B758" s="12"/>
      <c r="C758" s="13"/>
      <c r="D758" s="13"/>
      <c r="E758" s="12"/>
      <c r="F758" s="12"/>
      <c r="G758" s="14"/>
      <c r="H758" s="15"/>
      <c r="I758" s="18"/>
      <c r="J758" s="17"/>
      <c r="K758" s="98"/>
    </row>
    <row r="759" spans="1:10" ht="23.25">
      <c r="A759" s="11"/>
      <c r="B759" s="8" t="s">
        <v>562</v>
      </c>
      <c r="C759" s="4" t="s">
        <v>397</v>
      </c>
      <c r="E759" s="12"/>
      <c r="F759" s="14"/>
      <c r="G759" s="15"/>
      <c r="H759" s="18"/>
      <c r="I759" s="17"/>
      <c r="J759" s="98"/>
    </row>
    <row r="760" spans="1:11" ht="23.25">
      <c r="A760" s="11"/>
      <c r="B760" s="12"/>
      <c r="C760" s="13"/>
      <c r="D760" s="8"/>
      <c r="E760" s="4"/>
      <c r="F760" s="12"/>
      <c r="G760" s="14"/>
      <c r="H760" s="15"/>
      <c r="I760" s="18"/>
      <c r="J760" s="17"/>
      <c r="K760" s="98"/>
    </row>
    <row r="761" spans="1:11" ht="23.25">
      <c r="A761" s="11"/>
      <c r="B761" s="12"/>
      <c r="C761" s="13"/>
      <c r="D761" s="13"/>
      <c r="E761" s="12"/>
      <c r="F761" s="12"/>
      <c r="G761" s="53" t="s">
        <v>2</v>
      </c>
      <c r="H761" s="54" t="s">
        <v>227</v>
      </c>
      <c r="I761" s="80" t="s">
        <v>4</v>
      </c>
      <c r="J761" s="80" t="s">
        <v>142</v>
      </c>
      <c r="K761" s="81" t="s">
        <v>7</v>
      </c>
    </row>
    <row r="762" spans="1:11" ht="23.25">
      <c r="A762" s="11">
        <v>1</v>
      </c>
      <c r="B762" s="12" t="s">
        <v>398</v>
      </c>
      <c r="C762" s="13"/>
      <c r="D762" s="13"/>
      <c r="E762" s="12"/>
      <c r="F762" s="12"/>
      <c r="G762" s="14" t="s">
        <v>54</v>
      </c>
      <c r="H762" s="15">
        <v>220</v>
      </c>
      <c r="I762" s="18">
        <v>0.58732</v>
      </c>
      <c r="J762" s="102">
        <v>12</v>
      </c>
      <c r="K762" s="82">
        <f>H762*I762*J762</f>
        <v>1550.5248</v>
      </c>
    </row>
    <row r="763" spans="1:11" ht="23.25">
      <c r="A763" s="255">
        <v>2</v>
      </c>
      <c r="B763" s="12" t="s">
        <v>399</v>
      </c>
      <c r="C763" s="13"/>
      <c r="D763" s="13"/>
      <c r="E763" s="12"/>
      <c r="F763" s="12"/>
      <c r="G763" s="14" t="s">
        <v>54</v>
      </c>
      <c r="H763" s="15">
        <v>220</v>
      </c>
      <c r="I763" s="18">
        <v>1.4683</v>
      </c>
      <c r="J763" s="102">
        <v>1</v>
      </c>
      <c r="K763" s="82">
        <f>H763*I763*J763</f>
        <v>323.026</v>
      </c>
    </row>
    <row r="764" spans="1:11" ht="23.25">
      <c r="A764" s="11">
        <v>3</v>
      </c>
      <c r="B764" s="12" t="s">
        <v>400</v>
      </c>
      <c r="C764" s="13"/>
      <c r="D764" s="13"/>
      <c r="E764" s="12"/>
      <c r="F764" s="12"/>
      <c r="G764" s="14" t="s">
        <v>54</v>
      </c>
      <c r="H764" s="15">
        <v>220</v>
      </c>
      <c r="I764" s="99">
        <v>0.0704784</v>
      </c>
      <c r="J764" s="102">
        <v>2</v>
      </c>
      <c r="K764" s="82">
        <f>H764*I764*J764</f>
        <v>31.010496</v>
      </c>
    </row>
    <row r="765" spans="1:11" ht="23.25">
      <c r="A765" s="11">
        <v>4</v>
      </c>
      <c r="B765" s="12" t="s">
        <v>401</v>
      </c>
      <c r="C765" s="13"/>
      <c r="D765" s="13"/>
      <c r="E765" s="12"/>
      <c r="F765" s="12"/>
      <c r="G765" s="14" t="s">
        <v>54</v>
      </c>
      <c r="H765" s="14">
        <v>1</v>
      </c>
      <c r="I765" s="15">
        <v>29.366</v>
      </c>
      <c r="J765" s="102">
        <v>1</v>
      </c>
      <c r="K765" s="82">
        <f>H765*I765*J765</f>
        <v>29.366</v>
      </c>
    </row>
    <row r="766" spans="1:11" ht="24" thickBot="1">
      <c r="A766" s="11"/>
      <c r="B766" s="12"/>
      <c r="C766" s="13"/>
      <c r="D766" s="13"/>
      <c r="E766" s="41" t="s">
        <v>16</v>
      </c>
      <c r="F766" s="61"/>
      <c r="G766" s="87"/>
      <c r="H766" s="88"/>
      <c r="I766" s="100"/>
      <c r="J766" s="103"/>
      <c r="K766" s="89">
        <f>SUM(K762:K765)</f>
        <v>1933.927296</v>
      </c>
    </row>
    <row r="767" spans="1:11" ht="24" thickTop="1">
      <c r="A767" s="11"/>
      <c r="K767" s="2"/>
    </row>
    <row r="768" spans="1:11" ht="23.25">
      <c r="A768" s="2"/>
      <c r="B768" s="8" t="s">
        <v>674</v>
      </c>
      <c r="C768" s="4" t="s">
        <v>402</v>
      </c>
      <c r="D768" s="12"/>
      <c r="E768" s="14"/>
      <c r="F768" s="15"/>
      <c r="G768" s="18"/>
      <c r="H768" s="98"/>
      <c r="K768" s="98"/>
    </row>
    <row r="769" spans="1:11" ht="23.25">
      <c r="A769" s="11"/>
      <c r="B769" s="12"/>
      <c r="C769" s="13"/>
      <c r="D769" s="8"/>
      <c r="E769" s="4"/>
      <c r="F769" s="12"/>
      <c r="G769" s="14"/>
      <c r="H769" s="15"/>
      <c r="I769" s="18"/>
      <c r="J769" s="98"/>
      <c r="K769" s="98"/>
    </row>
    <row r="770" spans="1:11" ht="23.25">
      <c r="A770" s="11"/>
      <c r="B770" s="12"/>
      <c r="C770" s="13"/>
      <c r="D770" s="13"/>
      <c r="E770" s="12"/>
      <c r="F770" s="12"/>
      <c r="G770" s="53" t="s">
        <v>2</v>
      </c>
      <c r="H770" s="54" t="s">
        <v>3</v>
      </c>
      <c r="I770" s="80" t="s">
        <v>4</v>
      </c>
      <c r="J770" s="80" t="s">
        <v>142</v>
      </c>
      <c r="K770" s="81" t="s">
        <v>7</v>
      </c>
    </row>
    <row r="771" spans="1:11" ht="23.25">
      <c r="A771" s="11">
        <v>1</v>
      </c>
      <c r="B771" s="12" t="s">
        <v>403</v>
      </c>
      <c r="C771" s="13"/>
      <c r="D771" s="13"/>
      <c r="E771" s="12"/>
      <c r="F771" s="12"/>
      <c r="G771" s="14"/>
      <c r="H771" s="15"/>
      <c r="I771" s="18"/>
      <c r="J771" s="98"/>
      <c r="K771" s="98"/>
    </row>
    <row r="772" spans="1:11" ht="27.75">
      <c r="A772" s="2"/>
      <c r="B772" s="12" t="s">
        <v>404</v>
      </c>
      <c r="C772" s="13"/>
      <c r="D772" s="13"/>
      <c r="E772" s="12"/>
      <c r="F772" s="12"/>
      <c r="G772" s="14" t="s">
        <v>234</v>
      </c>
      <c r="H772" s="15">
        <v>150</v>
      </c>
      <c r="I772" s="18">
        <v>1.4683</v>
      </c>
      <c r="J772" s="17">
        <v>4</v>
      </c>
      <c r="K772" s="82">
        <f>H772*I772*J772</f>
        <v>880.98</v>
      </c>
    </row>
    <row r="773" spans="1:11" ht="27.75">
      <c r="A773" s="11">
        <v>2</v>
      </c>
      <c r="B773" s="12" t="s">
        <v>405</v>
      </c>
      <c r="C773" s="13"/>
      <c r="D773" s="13"/>
      <c r="E773" s="12"/>
      <c r="F773" s="12"/>
      <c r="G773" s="14" t="s">
        <v>234</v>
      </c>
      <c r="H773" s="15">
        <v>150</v>
      </c>
      <c r="I773" s="18">
        <v>0.014683</v>
      </c>
      <c r="J773" s="17">
        <v>12</v>
      </c>
      <c r="K773" s="82">
        <f>H773*I773*J773</f>
        <v>26.429399999999998</v>
      </c>
    </row>
    <row r="774" spans="1:11" ht="23.25">
      <c r="A774" s="2"/>
      <c r="B774" s="12"/>
      <c r="C774" s="13"/>
      <c r="D774" s="13"/>
      <c r="E774" s="12"/>
      <c r="F774" s="12"/>
      <c r="G774" s="14"/>
      <c r="H774" s="15"/>
      <c r="I774" s="18"/>
      <c r="J774" s="17"/>
      <c r="K774" s="82"/>
    </row>
    <row r="775" spans="1:11" ht="24" thickBot="1">
      <c r="A775" s="11"/>
      <c r="B775" s="12"/>
      <c r="C775" s="13"/>
      <c r="D775" s="13"/>
      <c r="E775" s="41" t="s">
        <v>16</v>
      </c>
      <c r="F775" s="61"/>
      <c r="G775" s="87"/>
      <c r="H775" s="88"/>
      <c r="I775" s="100"/>
      <c r="J775" s="103"/>
      <c r="K775" s="89">
        <f>SUM(K772:K773)</f>
        <v>907.4094</v>
      </c>
    </row>
    <row r="776" spans="1:11" ht="24" thickTop="1">
      <c r="A776" s="11"/>
      <c r="B776" s="12"/>
      <c r="C776" s="13"/>
      <c r="D776" s="13"/>
      <c r="E776" s="12"/>
      <c r="F776" s="12"/>
      <c r="G776" s="14"/>
      <c r="H776" s="15"/>
      <c r="I776" s="18"/>
      <c r="J776" s="98"/>
      <c r="K776" s="98"/>
    </row>
    <row r="777" spans="1:11" ht="23.25">
      <c r="A777" s="11"/>
      <c r="B777" s="12"/>
      <c r="C777" s="13"/>
      <c r="D777" s="13"/>
      <c r="E777" s="12"/>
      <c r="F777" s="12"/>
      <c r="G777" s="14"/>
      <c r="H777" s="15"/>
      <c r="I777" s="18"/>
      <c r="J777" s="98"/>
      <c r="K777" s="98"/>
    </row>
    <row r="778" spans="1:11" ht="23.25">
      <c r="A778" s="11"/>
      <c r="B778" s="8" t="s">
        <v>675</v>
      </c>
      <c r="C778" s="4" t="s">
        <v>658</v>
      </c>
      <c r="D778" s="12"/>
      <c r="E778" s="14"/>
      <c r="F778" s="15"/>
      <c r="G778" s="18"/>
      <c r="J778" s="98"/>
      <c r="K778" s="98"/>
    </row>
    <row r="779" spans="1:11" ht="23.25">
      <c r="A779" s="11"/>
      <c r="B779" s="12"/>
      <c r="C779" s="13"/>
      <c r="D779" s="8"/>
      <c r="E779" s="4"/>
      <c r="F779" s="12"/>
      <c r="G779" s="14"/>
      <c r="H779" s="15"/>
      <c r="I779" s="18"/>
      <c r="J779" s="98"/>
      <c r="K779" s="98"/>
    </row>
    <row r="780" spans="1:11" ht="23.25">
      <c r="A780" s="11"/>
      <c r="B780" s="12"/>
      <c r="C780" s="13"/>
      <c r="D780" s="13"/>
      <c r="E780" s="12"/>
      <c r="F780" s="12"/>
      <c r="G780" s="53" t="s">
        <v>2</v>
      </c>
      <c r="H780" s="54" t="s">
        <v>407</v>
      </c>
      <c r="I780" s="80" t="s">
        <v>4</v>
      </c>
      <c r="J780" s="80" t="s">
        <v>142</v>
      </c>
      <c r="K780" s="81" t="s">
        <v>7</v>
      </c>
    </row>
    <row r="781" spans="1:11" ht="23.25">
      <c r="A781" s="11">
        <v>1</v>
      </c>
      <c r="B781" s="12" t="s">
        <v>408</v>
      </c>
      <c r="C781" s="13"/>
      <c r="D781" s="13"/>
      <c r="E781" s="12"/>
      <c r="F781" s="12"/>
      <c r="K781" s="2"/>
    </row>
    <row r="782" spans="1:11" ht="23.25">
      <c r="A782" s="2"/>
      <c r="B782" s="12" t="s">
        <v>409</v>
      </c>
      <c r="C782" s="13"/>
      <c r="D782" s="13"/>
      <c r="E782" s="12"/>
      <c r="F782" s="12"/>
      <c r="G782" s="19" t="s">
        <v>666</v>
      </c>
      <c r="H782" s="20">
        <v>500</v>
      </c>
      <c r="I782" s="24">
        <v>0.058732</v>
      </c>
      <c r="J782" s="23">
        <v>6</v>
      </c>
      <c r="K782" s="82">
        <f>H782*I782*J782</f>
        <v>176.196</v>
      </c>
    </row>
    <row r="783" spans="1:11" ht="23.25">
      <c r="A783" s="11">
        <v>2</v>
      </c>
      <c r="B783" s="12" t="s">
        <v>410</v>
      </c>
      <c r="C783" s="13"/>
      <c r="D783" s="13"/>
      <c r="E783" s="12"/>
      <c r="F783" s="12"/>
      <c r="K783" s="2"/>
    </row>
    <row r="784" spans="1:11" ht="23.25">
      <c r="A784" s="2"/>
      <c r="B784" s="12" t="s">
        <v>411</v>
      </c>
      <c r="C784" s="13"/>
      <c r="D784" s="13"/>
      <c r="E784" s="12"/>
      <c r="F784" s="12"/>
      <c r="G784" s="14" t="s">
        <v>57</v>
      </c>
      <c r="H784" s="15">
        <v>50</v>
      </c>
      <c r="I784" s="18">
        <v>1.4683</v>
      </c>
      <c r="J784" s="17">
        <v>1</v>
      </c>
      <c r="K784" s="82">
        <f>H784*I784*J784</f>
        <v>73.41499999999999</v>
      </c>
    </row>
    <row r="785" spans="1:11" ht="23.25">
      <c r="A785" s="11">
        <v>3</v>
      </c>
      <c r="B785" s="12" t="s">
        <v>412</v>
      </c>
      <c r="C785" s="13"/>
      <c r="D785" s="13"/>
      <c r="E785" s="12"/>
      <c r="F785" s="12"/>
      <c r="K785" s="2"/>
    </row>
    <row r="786" spans="1:11" ht="23.25">
      <c r="A786" s="2"/>
      <c r="B786" s="12" t="s">
        <v>413</v>
      </c>
      <c r="C786" s="13"/>
      <c r="D786" s="13"/>
      <c r="E786" s="12"/>
      <c r="F786" s="12"/>
      <c r="G786" s="14" t="s">
        <v>54</v>
      </c>
      <c r="H786" s="15">
        <v>100</v>
      </c>
      <c r="I786" s="18">
        <v>1.4683</v>
      </c>
      <c r="J786" s="17">
        <v>1</v>
      </c>
      <c r="K786" s="82">
        <f>H786*I786*J786</f>
        <v>146.82999999999998</v>
      </c>
    </row>
    <row r="787" spans="1:11" ht="27.75">
      <c r="A787" s="11">
        <v>4</v>
      </c>
      <c r="B787" s="12" t="s">
        <v>405</v>
      </c>
      <c r="C787" s="13"/>
      <c r="D787" s="13"/>
      <c r="E787" s="12"/>
      <c r="F787" s="12"/>
      <c r="G787" s="14" t="s">
        <v>234</v>
      </c>
      <c r="H787" s="15">
        <v>500</v>
      </c>
      <c r="I787" s="18">
        <v>0.014683</v>
      </c>
      <c r="J787" s="17">
        <v>12</v>
      </c>
      <c r="K787" s="82">
        <f>H787*I787*J787</f>
        <v>88.098</v>
      </c>
    </row>
    <row r="788" spans="1:11" ht="23.25">
      <c r="A788" s="11">
        <v>5</v>
      </c>
      <c r="B788" s="12" t="s">
        <v>414</v>
      </c>
      <c r="C788" s="13"/>
      <c r="D788" s="13"/>
      <c r="E788" s="12"/>
      <c r="F788" s="12"/>
      <c r="G788" s="14" t="s">
        <v>54</v>
      </c>
      <c r="H788" s="15">
        <v>100</v>
      </c>
      <c r="I788" s="18">
        <v>0.058732</v>
      </c>
      <c r="J788" s="17">
        <v>4</v>
      </c>
      <c r="K788" s="82">
        <f>H788*I788*J788</f>
        <v>23.4928</v>
      </c>
    </row>
    <row r="789" spans="1:11" ht="27.75">
      <c r="A789" s="11">
        <v>6</v>
      </c>
      <c r="B789" s="12" t="s">
        <v>400</v>
      </c>
      <c r="C789" s="13"/>
      <c r="D789" s="13"/>
      <c r="E789" s="12"/>
      <c r="F789" s="14"/>
      <c r="G789" s="14" t="s">
        <v>234</v>
      </c>
      <c r="H789" s="15">
        <v>500</v>
      </c>
      <c r="I789" s="99">
        <v>0.0704784</v>
      </c>
      <c r="J789" s="17">
        <v>2</v>
      </c>
      <c r="K789" s="82">
        <f>H789*I789*J789</f>
        <v>70.4784</v>
      </c>
    </row>
    <row r="790" spans="1:11" ht="23.25">
      <c r="A790" s="2"/>
      <c r="B790" s="12"/>
      <c r="C790" s="13"/>
      <c r="D790" s="13"/>
      <c r="E790" s="12"/>
      <c r="F790" s="14"/>
      <c r="G790" s="14"/>
      <c r="H790" s="15"/>
      <c r="I790" s="99"/>
      <c r="J790" s="17"/>
      <c r="K790" s="82"/>
    </row>
    <row r="791" spans="1:11" ht="24" thickBot="1">
      <c r="A791" s="11"/>
      <c r="B791" s="12"/>
      <c r="C791" s="13"/>
      <c r="D791" s="13"/>
      <c r="E791" s="41" t="s">
        <v>16</v>
      </c>
      <c r="F791" s="87"/>
      <c r="G791" s="88"/>
      <c r="H791" s="100"/>
      <c r="I791" s="103"/>
      <c r="J791" s="103"/>
      <c r="K791" s="43">
        <f>SUM(K782:K789)</f>
        <v>578.5101999999999</v>
      </c>
    </row>
    <row r="792" spans="1:11" ht="24" thickTop="1">
      <c r="A792" s="11"/>
      <c r="K792" s="2"/>
    </row>
    <row r="793" spans="1:11" ht="23.25">
      <c r="A793" s="2"/>
      <c r="K793" s="2"/>
    </row>
    <row r="794" spans="1:11" ht="23.25">
      <c r="A794" s="2"/>
      <c r="B794" s="12"/>
      <c r="C794" s="13"/>
      <c r="D794" s="13"/>
      <c r="E794" s="12"/>
      <c r="F794" s="9" t="s">
        <v>415</v>
      </c>
      <c r="G794" s="15"/>
      <c r="H794" s="12"/>
      <c r="I794" s="16"/>
      <c r="J794" s="17"/>
      <c r="K794" s="18"/>
    </row>
    <row r="795" spans="1:11" ht="23.25">
      <c r="A795" s="11"/>
      <c r="B795" s="12"/>
      <c r="C795" s="13"/>
      <c r="D795" s="13"/>
      <c r="E795" s="12"/>
      <c r="F795" s="14"/>
      <c r="G795" s="15"/>
      <c r="H795" s="12"/>
      <c r="I795" s="16"/>
      <c r="J795" s="17"/>
      <c r="K795" s="18"/>
    </row>
    <row r="796" spans="1:11" ht="23.25">
      <c r="A796" s="11"/>
      <c r="B796" s="104" t="s">
        <v>676</v>
      </c>
      <c r="C796" s="105" t="s">
        <v>154</v>
      </c>
      <c r="D796" s="106"/>
      <c r="E796" s="105"/>
      <c r="F796" s="107"/>
      <c r="G796" s="108"/>
      <c r="H796" s="105"/>
      <c r="I796" s="1"/>
      <c r="K796" s="95">
        <v>3891.02</v>
      </c>
    </row>
    <row r="797" spans="2:11" ht="23.25">
      <c r="B797" s="104" t="s">
        <v>416</v>
      </c>
      <c r="C797" s="106" t="s">
        <v>466</v>
      </c>
      <c r="D797" s="106"/>
      <c r="E797" s="105"/>
      <c r="F797" s="107"/>
      <c r="G797" s="108"/>
      <c r="H797" s="105"/>
      <c r="I797" s="1"/>
      <c r="J797" s="249"/>
      <c r="K797" s="95">
        <v>1201.48</v>
      </c>
    </row>
    <row r="798" spans="2:11" ht="23.25">
      <c r="B798" s="104" t="s">
        <v>417</v>
      </c>
      <c r="C798" s="106" t="s">
        <v>467</v>
      </c>
      <c r="F798" s="12"/>
      <c r="G798" s="9"/>
      <c r="H798" s="10"/>
      <c r="I798" s="12"/>
      <c r="J798" s="16"/>
      <c r="K798" s="95">
        <v>1332.56</v>
      </c>
    </row>
    <row r="799" spans="2:11" ht="23.25">
      <c r="B799" s="104" t="s">
        <v>188</v>
      </c>
      <c r="C799" s="105" t="s">
        <v>468</v>
      </c>
      <c r="D799" s="106"/>
      <c r="E799" s="105"/>
      <c r="F799" s="107"/>
      <c r="G799" s="108"/>
      <c r="H799" s="105"/>
      <c r="I799" s="1"/>
      <c r="K799" s="95">
        <f>SUM(K369)</f>
        <v>4119.2451716000005</v>
      </c>
    </row>
    <row r="800" spans="2:11" ht="23.25">
      <c r="B800" s="104" t="s">
        <v>418</v>
      </c>
      <c r="C800" s="105" t="s">
        <v>219</v>
      </c>
      <c r="D800" s="106"/>
      <c r="E800" s="105"/>
      <c r="F800" s="107"/>
      <c r="G800" s="108"/>
      <c r="H800" s="105"/>
      <c r="I800" s="1"/>
      <c r="K800" s="95">
        <f>SUM(K384)</f>
        <v>657.0642499999999</v>
      </c>
    </row>
    <row r="801" spans="2:11" ht="23.25">
      <c r="B801" s="104" t="s">
        <v>419</v>
      </c>
      <c r="C801" s="105" t="s">
        <v>469</v>
      </c>
      <c r="D801" s="106"/>
      <c r="E801" s="105"/>
      <c r="F801" s="107"/>
      <c r="G801" s="108"/>
      <c r="H801" s="105"/>
      <c r="I801" s="1"/>
      <c r="K801" s="95">
        <v>5281.55</v>
      </c>
    </row>
    <row r="802" spans="2:11" ht="23.25">
      <c r="B802" s="104" t="s">
        <v>420</v>
      </c>
      <c r="C802" s="105" t="s">
        <v>470</v>
      </c>
      <c r="D802" s="106"/>
      <c r="E802" s="105"/>
      <c r="F802" s="107"/>
      <c r="G802" s="108"/>
      <c r="H802" s="105"/>
      <c r="I802" s="1"/>
      <c r="K802" s="95">
        <v>1427.07</v>
      </c>
    </row>
    <row r="803" spans="2:11" ht="23.25">
      <c r="B803" s="104" t="s">
        <v>421</v>
      </c>
      <c r="C803" s="105" t="s">
        <v>471</v>
      </c>
      <c r="D803" s="106"/>
      <c r="E803" s="105"/>
      <c r="F803" s="107"/>
      <c r="G803" s="108"/>
      <c r="H803" s="105"/>
      <c r="I803" s="1"/>
      <c r="K803" s="95">
        <f>SUM(K438)</f>
        <v>333.59775999999994</v>
      </c>
    </row>
    <row r="804" spans="2:11" ht="23.25">
      <c r="B804" s="104" t="s">
        <v>422</v>
      </c>
      <c r="C804" s="105" t="s">
        <v>259</v>
      </c>
      <c r="D804" s="106"/>
      <c r="E804" s="105"/>
      <c r="F804" s="107"/>
      <c r="G804" s="108"/>
      <c r="H804" s="105"/>
      <c r="I804" s="1"/>
      <c r="K804" s="95">
        <v>9973.43</v>
      </c>
    </row>
    <row r="805" spans="2:11" ht="23.25">
      <c r="B805" s="104" t="s">
        <v>423</v>
      </c>
      <c r="C805" s="105" t="s">
        <v>281</v>
      </c>
      <c r="D805" s="106"/>
      <c r="E805" s="105"/>
      <c r="F805" s="107"/>
      <c r="G805" s="108"/>
      <c r="H805" s="105"/>
      <c r="I805" s="1"/>
      <c r="K805" s="95">
        <v>1029.81</v>
      </c>
    </row>
    <row r="806" spans="2:11" ht="23.25">
      <c r="B806" s="104" t="s">
        <v>424</v>
      </c>
      <c r="C806" s="105" t="s">
        <v>465</v>
      </c>
      <c r="D806" s="106"/>
      <c r="E806" s="105"/>
      <c r="F806" s="107"/>
      <c r="G806" s="108"/>
      <c r="H806" s="105"/>
      <c r="I806" s="1"/>
      <c r="K806" s="95">
        <f>SUM(K503)</f>
        <v>520.3655200000001</v>
      </c>
    </row>
    <row r="807" spans="2:11" ht="23.25">
      <c r="B807" s="104" t="s">
        <v>677</v>
      </c>
      <c r="C807" s="105" t="s">
        <v>426</v>
      </c>
      <c r="D807" s="106"/>
      <c r="E807" s="105"/>
      <c r="F807" s="107"/>
      <c r="G807" s="108"/>
      <c r="H807" s="105"/>
      <c r="I807" s="1"/>
      <c r="K807" s="95">
        <v>2115.97</v>
      </c>
    </row>
    <row r="808" spans="2:11" ht="23.25">
      <c r="B808" s="104" t="s">
        <v>425</v>
      </c>
      <c r="C808" s="105" t="s">
        <v>659</v>
      </c>
      <c r="D808" s="106"/>
      <c r="E808" s="105"/>
      <c r="F808" s="107"/>
      <c r="G808" s="108"/>
      <c r="H808" s="105"/>
      <c r="I808" s="254"/>
      <c r="K808" s="95">
        <v>3664.59</v>
      </c>
    </row>
    <row r="809" spans="2:11" ht="23.25">
      <c r="B809" s="104" t="s">
        <v>678</v>
      </c>
      <c r="C809" s="105" t="s">
        <v>437</v>
      </c>
      <c r="D809" s="106"/>
      <c r="E809" s="105"/>
      <c r="F809" s="107"/>
      <c r="G809" s="108"/>
      <c r="H809" s="105"/>
      <c r="I809" s="1"/>
      <c r="K809" s="95">
        <v>2990.33</v>
      </c>
    </row>
    <row r="810" spans="2:11" ht="23.25">
      <c r="B810" s="104" t="s">
        <v>428</v>
      </c>
      <c r="C810" s="105" t="s">
        <v>496</v>
      </c>
      <c r="D810" s="106"/>
      <c r="E810" s="105"/>
      <c r="F810" s="107"/>
      <c r="G810" s="108"/>
      <c r="H810" s="105"/>
      <c r="I810" s="1"/>
      <c r="K810" s="95">
        <v>3984.37</v>
      </c>
    </row>
    <row r="811" spans="2:11" ht="23.25">
      <c r="B811" s="104" t="s">
        <v>430</v>
      </c>
      <c r="C811" s="105" t="s">
        <v>427</v>
      </c>
      <c r="D811" s="106"/>
      <c r="E811" s="105"/>
      <c r="F811" s="107"/>
      <c r="G811" s="108"/>
      <c r="H811" s="105"/>
      <c r="I811" s="1"/>
      <c r="K811" s="95">
        <v>1111.26</v>
      </c>
    </row>
    <row r="812" spans="2:11" ht="23.25">
      <c r="B812" s="104" t="s">
        <v>432</v>
      </c>
      <c r="C812" s="105" t="s">
        <v>429</v>
      </c>
      <c r="D812" s="106"/>
      <c r="E812" s="105"/>
      <c r="F812" s="107"/>
      <c r="G812" s="108"/>
      <c r="H812" s="105"/>
      <c r="I812" s="1"/>
      <c r="K812" s="95">
        <v>1809.06</v>
      </c>
    </row>
    <row r="813" spans="2:11" ht="23.25">
      <c r="B813" s="104" t="s">
        <v>351</v>
      </c>
      <c r="C813" s="105" t="s">
        <v>431</v>
      </c>
      <c r="D813" s="106"/>
      <c r="E813" s="105"/>
      <c r="F813" s="107"/>
      <c r="G813" s="108"/>
      <c r="H813" s="105"/>
      <c r="I813" s="1"/>
      <c r="K813" s="95">
        <v>776.44</v>
      </c>
    </row>
    <row r="814" spans="2:11" ht="23.25">
      <c r="B814" s="104" t="s">
        <v>434</v>
      </c>
      <c r="C814" s="105" t="s">
        <v>433</v>
      </c>
      <c r="D814" s="106"/>
      <c r="E814" s="105"/>
      <c r="F814" s="107"/>
      <c r="G814" s="108"/>
      <c r="H814" s="105"/>
      <c r="I814" s="1"/>
      <c r="K814" s="95">
        <v>3016.83</v>
      </c>
    </row>
    <row r="815" spans="2:11" ht="23.25">
      <c r="B815" s="104" t="s">
        <v>435</v>
      </c>
      <c r="C815" s="105" t="s">
        <v>352</v>
      </c>
      <c r="D815" s="106"/>
      <c r="E815" s="105"/>
      <c r="F815" s="107"/>
      <c r="G815" s="108"/>
      <c r="H815" s="105"/>
      <c r="I815" s="1"/>
      <c r="K815" s="95">
        <f>SUM(K682)</f>
        <v>177.95795999999996</v>
      </c>
    </row>
    <row r="816" spans="2:11" ht="23.25">
      <c r="B816" s="104" t="s">
        <v>436</v>
      </c>
      <c r="C816" s="105" t="s">
        <v>504</v>
      </c>
      <c r="D816" s="106"/>
      <c r="E816" s="105"/>
      <c r="F816" s="107"/>
      <c r="G816" s="108"/>
      <c r="H816" s="105"/>
      <c r="I816" s="1"/>
      <c r="K816" s="95">
        <f>SUM(K698)</f>
        <v>366.7226079999999</v>
      </c>
    </row>
    <row r="817" spans="2:11" ht="23.25">
      <c r="B817" s="104" t="s">
        <v>438</v>
      </c>
      <c r="C817" s="105" t="s">
        <v>530</v>
      </c>
      <c r="D817" s="106"/>
      <c r="E817" s="105"/>
      <c r="F817" s="107"/>
      <c r="G817" s="108"/>
      <c r="H817" s="105"/>
      <c r="I817" s="1"/>
      <c r="K817" s="95">
        <f>SUM(K713)</f>
        <v>866.6200259999998</v>
      </c>
    </row>
    <row r="818" spans="2:11" ht="23.25">
      <c r="B818" s="104" t="s">
        <v>440</v>
      </c>
      <c r="C818" s="105" t="s">
        <v>439</v>
      </c>
      <c r="D818" s="106"/>
      <c r="E818" s="105"/>
      <c r="F818" s="107"/>
      <c r="G818" s="108"/>
      <c r="H818" s="105"/>
      <c r="I818" s="1"/>
      <c r="K818" s="95">
        <v>1423.1</v>
      </c>
    </row>
    <row r="819" spans="2:11" ht="23.25">
      <c r="B819" s="104" t="s">
        <v>442</v>
      </c>
      <c r="C819" s="105" t="s">
        <v>441</v>
      </c>
      <c r="D819" s="106"/>
      <c r="E819" s="105"/>
      <c r="F819" s="107"/>
      <c r="G819" s="108"/>
      <c r="H819" s="105"/>
      <c r="I819" s="1"/>
      <c r="K819" s="95">
        <f>SUM(K735)</f>
        <v>99.02215199999999</v>
      </c>
    </row>
    <row r="820" spans="2:11" ht="23.25">
      <c r="B820" s="104" t="s">
        <v>443</v>
      </c>
      <c r="C820" s="105" t="s">
        <v>444</v>
      </c>
      <c r="D820" s="106"/>
      <c r="E820" s="105"/>
      <c r="F820" s="107"/>
      <c r="G820" s="108"/>
      <c r="H820" s="105"/>
      <c r="I820" s="1"/>
      <c r="K820" s="95">
        <f>SUM(K747)</f>
        <v>621.4902776</v>
      </c>
    </row>
    <row r="821" spans="2:11" ht="23.25">
      <c r="B821" s="104" t="s">
        <v>679</v>
      </c>
      <c r="C821" s="105" t="s">
        <v>392</v>
      </c>
      <c r="D821" s="106"/>
      <c r="E821" s="105"/>
      <c r="F821" s="107"/>
      <c r="G821" s="108"/>
      <c r="H821" s="105"/>
      <c r="I821" s="1"/>
      <c r="K821" s="95">
        <f>K757</f>
        <v>593.7805199999999</v>
      </c>
    </row>
    <row r="822" spans="2:11" ht="23.25">
      <c r="B822" s="104" t="s">
        <v>680</v>
      </c>
      <c r="C822" s="105" t="s">
        <v>397</v>
      </c>
      <c r="D822" s="106"/>
      <c r="E822" s="105"/>
      <c r="F822" s="107"/>
      <c r="G822" s="108"/>
      <c r="H822" s="105"/>
      <c r="I822" s="1"/>
      <c r="K822" s="95">
        <f>K766</f>
        <v>1933.927296</v>
      </c>
    </row>
    <row r="823" spans="2:11" ht="23.25">
      <c r="B823" s="105" t="s">
        <v>681</v>
      </c>
      <c r="C823" s="105" t="s">
        <v>402</v>
      </c>
      <c r="D823" s="106"/>
      <c r="E823" s="105"/>
      <c r="F823" s="107"/>
      <c r="G823" s="108"/>
      <c r="H823" s="105"/>
      <c r="I823" s="1"/>
      <c r="K823" s="95">
        <f>K775</f>
        <v>907.4094</v>
      </c>
    </row>
    <row r="824" spans="2:11" ht="23.25">
      <c r="B824" s="105" t="s">
        <v>682</v>
      </c>
      <c r="C824" s="105" t="s">
        <v>406</v>
      </c>
      <c r="D824" s="106"/>
      <c r="E824" s="105"/>
      <c r="F824" s="107"/>
      <c r="G824" s="108"/>
      <c r="H824" s="105"/>
      <c r="I824" s="1"/>
      <c r="K824" s="95">
        <f>K791</f>
        <v>578.5101999999999</v>
      </c>
    </row>
    <row r="825" spans="2:11" ht="23.25">
      <c r="B825" s="109"/>
      <c r="C825" s="110"/>
      <c r="D825" s="110"/>
      <c r="E825" s="109"/>
      <c r="F825" s="111"/>
      <c r="G825" s="112"/>
      <c r="H825" s="109"/>
      <c r="I825" s="16"/>
      <c r="K825" s="82"/>
    </row>
    <row r="826" spans="3:11" ht="26.25">
      <c r="C826" s="13"/>
      <c r="D826" s="13"/>
      <c r="E826" s="12"/>
      <c r="F826" s="14"/>
      <c r="G826" s="263" t="s">
        <v>16</v>
      </c>
      <c r="H826" s="264"/>
      <c r="I826" s="265"/>
      <c r="J826" s="266"/>
      <c r="K826" s="267">
        <f>SUM(K796:K825)</f>
        <v>56804.5831412</v>
      </c>
    </row>
    <row r="827" ht="23.25">
      <c r="K827" s="2"/>
    </row>
    <row r="828" spans="1:3" ht="23.25">
      <c r="A828" s="2"/>
      <c r="B828" s="74" t="s">
        <v>563</v>
      </c>
      <c r="C828" s="74" t="s">
        <v>564</v>
      </c>
    </row>
    <row r="830" spans="2:10" ht="23.25">
      <c r="B830" s="202" t="s">
        <v>565</v>
      </c>
      <c r="C830" s="202"/>
      <c r="D830" s="202"/>
      <c r="E830" s="202"/>
      <c r="F830" s="202"/>
      <c r="G830" s="202"/>
      <c r="H830" s="202"/>
      <c r="I830" s="202"/>
      <c r="J830" s="202"/>
    </row>
    <row r="831" spans="2:10" ht="23.25">
      <c r="B831" s="202" t="s">
        <v>630</v>
      </c>
      <c r="C831" s="202"/>
      <c r="D831" s="202"/>
      <c r="E831" s="202"/>
      <c r="F831" s="202"/>
      <c r="G831" s="202"/>
      <c r="H831" s="202"/>
      <c r="I831" s="202"/>
      <c r="J831" s="202"/>
    </row>
    <row r="832" spans="2:10" ht="23.25">
      <c r="B832" s="202" t="s">
        <v>647</v>
      </c>
      <c r="C832" s="202"/>
      <c r="D832" s="202"/>
      <c r="E832" s="202"/>
      <c r="F832" s="202"/>
      <c r="G832" s="202"/>
      <c r="H832" s="202"/>
      <c r="I832" s="202"/>
      <c r="J832" s="202"/>
    </row>
    <row r="833" spans="2:10" ht="23.25">
      <c r="B833" s="202"/>
      <c r="C833" s="202"/>
      <c r="D833" s="202"/>
      <c r="E833" s="202"/>
      <c r="F833" s="202"/>
      <c r="G833" s="202"/>
      <c r="H833" s="202"/>
      <c r="I833" s="202"/>
      <c r="J833" s="202"/>
    </row>
    <row r="834" spans="2:10" ht="23.25">
      <c r="B834" s="202" t="s">
        <v>566</v>
      </c>
      <c r="C834" s="202"/>
      <c r="D834" s="202"/>
      <c r="E834" s="202"/>
      <c r="F834" s="202"/>
      <c r="G834" s="202"/>
      <c r="H834" s="202"/>
      <c r="I834" s="202"/>
      <c r="J834" s="202"/>
    </row>
    <row r="835" spans="2:10" ht="23.25">
      <c r="B835" s="202" t="s">
        <v>567</v>
      </c>
      <c r="C835" s="202"/>
      <c r="D835" s="202"/>
      <c r="E835" s="202"/>
      <c r="F835" s="202"/>
      <c r="G835" s="202"/>
      <c r="H835" s="202"/>
      <c r="I835" s="202"/>
      <c r="J835" s="202"/>
    </row>
    <row r="836" spans="2:10" ht="23.25">
      <c r="B836" s="202" t="s">
        <v>568</v>
      </c>
      <c r="C836" s="202"/>
      <c r="D836" s="202"/>
      <c r="E836" s="202"/>
      <c r="F836" s="202"/>
      <c r="G836" s="202"/>
      <c r="H836" s="202"/>
      <c r="I836" s="202"/>
      <c r="J836" s="202"/>
    </row>
    <row r="837" spans="2:10" ht="23.25">
      <c r="B837" s="202" t="s">
        <v>648</v>
      </c>
      <c r="C837" s="202"/>
      <c r="D837" s="202"/>
      <c r="E837" s="202"/>
      <c r="F837" s="202"/>
      <c r="G837" s="202"/>
      <c r="H837" s="202"/>
      <c r="I837" s="202"/>
      <c r="J837" s="202"/>
    </row>
    <row r="838" spans="2:10" ht="23.25">
      <c r="B838" s="202" t="s">
        <v>569</v>
      </c>
      <c r="C838" s="202"/>
      <c r="D838" s="202"/>
      <c r="E838" s="202"/>
      <c r="F838" s="202"/>
      <c r="G838" s="202"/>
      <c r="H838" s="202"/>
      <c r="I838" s="202"/>
      <c r="J838" s="202"/>
    </row>
    <row r="839" spans="2:10" ht="23.25">
      <c r="B839" s="202" t="s">
        <v>570</v>
      </c>
      <c r="C839" s="202"/>
      <c r="D839" s="202"/>
      <c r="E839" s="202"/>
      <c r="F839" s="202"/>
      <c r="G839" s="202"/>
      <c r="H839" s="202"/>
      <c r="I839" s="202"/>
      <c r="J839" s="202"/>
    </row>
    <row r="840" spans="2:10" ht="23.25">
      <c r="B840" s="202" t="s">
        <v>571</v>
      </c>
      <c r="C840" s="202"/>
      <c r="D840" s="202"/>
      <c r="E840" s="202"/>
      <c r="F840" s="202"/>
      <c r="G840" s="202"/>
      <c r="H840" s="202"/>
      <c r="I840" s="202"/>
      <c r="J840" s="202"/>
    </row>
    <row r="841" ht="23.25">
      <c r="B841" s="2" t="s">
        <v>572</v>
      </c>
    </row>
    <row r="842" ht="23.25">
      <c r="B842" s="2" t="s">
        <v>573</v>
      </c>
    </row>
    <row r="843" ht="23.25">
      <c r="B843" s="2" t="s">
        <v>574</v>
      </c>
    </row>
    <row r="845" ht="23.25">
      <c r="B845" s="2" t="s">
        <v>640</v>
      </c>
    </row>
    <row r="847" spans="1:11" ht="23.25">
      <c r="A847" s="2">
        <v>1</v>
      </c>
      <c r="B847" s="2" t="s">
        <v>575</v>
      </c>
      <c r="K847" s="2"/>
    </row>
    <row r="848" spans="2:11" ht="23.25">
      <c r="B848" s="2" t="s">
        <v>576</v>
      </c>
      <c r="H848" s="210"/>
      <c r="I848" s="211"/>
      <c r="J848" s="211"/>
      <c r="K848" s="2"/>
    </row>
    <row r="849" spans="1:11" ht="23.25">
      <c r="A849" s="2"/>
      <c r="B849" s="2" t="s">
        <v>577</v>
      </c>
      <c r="H849" s="210"/>
      <c r="I849" s="211"/>
      <c r="J849" s="211"/>
      <c r="K849" s="2"/>
    </row>
    <row r="850" spans="1:11" ht="23.25">
      <c r="A850" s="2"/>
      <c r="G850" s="53" t="s">
        <v>2</v>
      </c>
      <c r="H850" s="54" t="s">
        <v>227</v>
      </c>
      <c r="I850" s="80" t="s">
        <v>4</v>
      </c>
      <c r="J850" s="80" t="s">
        <v>142</v>
      </c>
      <c r="K850" s="81" t="s">
        <v>7</v>
      </c>
    </row>
    <row r="851" spans="1:11" ht="23.25">
      <c r="A851" s="2"/>
      <c r="B851" s="2" t="s">
        <v>685</v>
      </c>
      <c r="G851" s="2" t="s">
        <v>57</v>
      </c>
      <c r="H851" s="211">
        <v>1500</v>
      </c>
      <c r="I851" s="2">
        <v>2</v>
      </c>
      <c r="J851" s="2">
        <v>0.585</v>
      </c>
      <c r="K851" s="211">
        <f>H851*I851*J851</f>
        <v>1755</v>
      </c>
    </row>
    <row r="852" spans="1:11" ht="23.25">
      <c r="A852" s="2"/>
      <c r="B852" s="2" t="s">
        <v>578</v>
      </c>
      <c r="G852" s="2" t="s">
        <v>579</v>
      </c>
      <c r="H852" s="2">
        <v>300</v>
      </c>
      <c r="I852" s="2">
        <v>2</v>
      </c>
      <c r="J852" s="2">
        <v>0.585</v>
      </c>
      <c r="K852" s="38">
        <f>H852*I852*J852</f>
        <v>351</v>
      </c>
    </row>
    <row r="853" spans="1:11" ht="23.25">
      <c r="A853" s="2"/>
      <c r="B853" s="2" t="s">
        <v>580</v>
      </c>
      <c r="G853" s="2" t="s">
        <v>57</v>
      </c>
      <c r="H853" s="2">
        <v>800</v>
      </c>
      <c r="I853" s="2">
        <v>2</v>
      </c>
      <c r="J853" s="2">
        <v>0.585</v>
      </c>
      <c r="K853" s="38">
        <f>H853*I853*J853</f>
        <v>936</v>
      </c>
    </row>
    <row r="854" spans="1:10" ht="23.25">
      <c r="A854" s="2"/>
      <c r="B854" s="2" t="s">
        <v>581</v>
      </c>
      <c r="I854" s="211"/>
      <c r="J854" s="211"/>
    </row>
    <row r="855" spans="1:11" ht="23.25">
      <c r="A855" s="2"/>
      <c r="B855" s="2" t="s">
        <v>582</v>
      </c>
      <c r="G855" s="2" t="s">
        <v>57</v>
      </c>
      <c r="H855" s="2">
        <v>700</v>
      </c>
      <c r="I855" s="2">
        <v>2</v>
      </c>
      <c r="J855" s="2">
        <v>0.85</v>
      </c>
      <c r="K855" s="211">
        <f>H855*I855*J855</f>
        <v>1190</v>
      </c>
    </row>
    <row r="856" spans="1:11" ht="23.25">
      <c r="A856" s="2"/>
      <c r="B856" s="2" t="s">
        <v>615</v>
      </c>
      <c r="G856" s="178" t="s">
        <v>57</v>
      </c>
      <c r="H856" s="178">
        <v>200</v>
      </c>
      <c r="I856" s="178">
        <v>2</v>
      </c>
      <c r="J856" s="178">
        <v>0.585</v>
      </c>
      <c r="K856" s="213">
        <f>H856*I856*J856</f>
        <v>234</v>
      </c>
    </row>
    <row r="857" spans="1:11" ht="23.25">
      <c r="A857" s="2"/>
      <c r="B857" s="2" t="s">
        <v>583</v>
      </c>
      <c r="E857" s="178"/>
      <c r="F857" s="178"/>
      <c r="G857" s="2" t="s">
        <v>57</v>
      </c>
      <c r="H857" s="2">
        <v>4500</v>
      </c>
      <c r="I857" s="2">
        <v>2</v>
      </c>
      <c r="J857" s="2">
        <v>0.585</v>
      </c>
      <c r="K857" s="211">
        <f>H857*I857*J857</f>
        <v>5265</v>
      </c>
    </row>
    <row r="858" spans="1:10" ht="23.25">
      <c r="A858" s="2"/>
      <c r="I858" s="211"/>
      <c r="J858" s="211"/>
    </row>
    <row r="859" spans="1:10" ht="23.25">
      <c r="A859" s="2">
        <v>2</v>
      </c>
      <c r="B859" s="2" t="s">
        <v>584</v>
      </c>
      <c r="I859" s="211"/>
      <c r="J859" s="211"/>
    </row>
    <row r="860" spans="2:10" ht="23.25">
      <c r="B860" s="2" t="s">
        <v>585</v>
      </c>
      <c r="I860" s="211"/>
      <c r="J860" s="211"/>
    </row>
    <row r="861" spans="1:10" ht="23.25">
      <c r="A861" s="2"/>
      <c r="B861" s="2" t="s">
        <v>586</v>
      </c>
      <c r="I861" s="211"/>
      <c r="J861" s="211"/>
    </row>
    <row r="862" spans="1:11" ht="23.25">
      <c r="A862" s="2"/>
      <c r="B862" s="2" t="s">
        <v>587</v>
      </c>
      <c r="G862" s="2" t="s">
        <v>57</v>
      </c>
      <c r="H862" s="2">
        <v>27910</v>
      </c>
      <c r="I862" s="2">
        <v>2</v>
      </c>
      <c r="J862" s="2">
        <v>0.234</v>
      </c>
      <c r="K862" s="211">
        <f>H862*I862*J862</f>
        <v>13061.880000000001</v>
      </c>
    </row>
    <row r="863" spans="1:10" ht="23.25">
      <c r="A863" s="2"/>
      <c r="I863" s="211"/>
      <c r="J863" s="211"/>
    </row>
    <row r="864" spans="1:8" ht="23.25">
      <c r="A864" s="2">
        <v>3</v>
      </c>
      <c r="B864" s="2" t="s">
        <v>646</v>
      </c>
      <c r="G864" s="211"/>
      <c r="H864" s="210"/>
    </row>
    <row r="865" spans="2:10" ht="23.25">
      <c r="B865" s="2" t="s">
        <v>588</v>
      </c>
      <c r="G865" s="211"/>
      <c r="I865" s="211"/>
      <c r="J865" s="211"/>
    </row>
    <row r="866" spans="1:10" ht="23.25">
      <c r="A866" s="2"/>
      <c r="B866" s="2" t="s">
        <v>589</v>
      </c>
      <c r="I866" s="211"/>
      <c r="J866" s="211"/>
    </row>
    <row r="867" spans="1:10" ht="23.25">
      <c r="A867" s="2"/>
      <c r="I867" s="211"/>
      <c r="J867" s="211"/>
    </row>
    <row r="868" spans="2:11" ht="23.25">
      <c r="B868" s="2" t="s">
        <v>590</v>
      </c>
      <c r="G868" s="2" t="s">
        <v>591</v>
      </c>
      <c r="H868" s="2">
        <v>2</v>
      </c>
      <c r="I868" s="2">
        <v>2</v>
      </c>
      <c r="J868" s="2">
        <v>93.6</v>
      </c>
      <c r="K868" s="211">
        <f>H868*I868*J868</f>
        <v>374.4</v>
      </c>
    </row>
    <row r="869" spans="1:11" ht="23.25">
      <c r="A869" s="2"/>
      <c r="B869" s="2" t="s">
        <v>592</v>
      </c>
      <c r="G869" s="2" t="s">
        <v>591</v>
      </c>
      <c r="H869" s="2">
        <v>2</v>
      </c>
      <c r="I869" s="2">
        <v>2</v>
      </c>
      <c r="J869" s="2">
        <v>93.6</v>
      </c>
      <c r="K869" s="211">
        <f>H869*I869*J869</f>
        <v>374.4</v>
      </c>
    </row>
    <row r="870" spans="1:11" ht="23.25">
      <c r="A870" s="2"/>
      <c r="B870" s="2" t="s">
        <v>616</v>
      </c>
      <c r="G870" s="2" t="s">
        <v>610</v>
      </c>
      <c r="H870" s="178">
        <v>2</v>
      </c>
      <c r="I870" s="178">
        <v>2</v>
      </c>
      <c r="J870" s="178">
        <v>93.6</v>
      </c>
      <c r="K870" s="213">
        <f>H870*I870*J870</f>
        <v>374.4</v>
      </c>
    </row>
    <row r="871" spans="1:11" ht="23.25">
      <c r="A871" s="2"/>
      <c r="B871" s="2" t="s">
        <v>593</v>
      </c>
      <c r="G871" s="2" t="s">
        <v>610</v>
      </c>
      <c r="H871" s="2">
        <v>2</v>
      </c>
      <c r="I871" s="2">
        <v>2</v>
      </c>
      <c r="J871" s="2">
        <v>93.6</v>
      </c>
      <c r="K871" s="38">
        <f>H871*I871*J871</f>
        <v>374.4</v>
      </c>
    </row>
    <row r="872" ht="23.25">
      <c r="A872" s="2"/>
    </row>
    <row r="873" spans="1:2" ht="23.25">
      <c r="A873" s="2">
        <v>4</v>
      </c>
      <c r="B873" s="2" t="s">
        <v>594</v>
      </c>
    </row>
    <row r="874" spans="2:10" ht="23.25">
      <c r="B874" s="2" t="s">
        <v>595</v>
      </c>
      <c r="H874" s="210"/>
      <c r="I874" s="211"/>
      <c r="J874" s="211"/>
    </row>
    <row r="875" spans="1:10" ht="23.25">
      <c r="A875" s="2"/>
      <c r="B875" s="2" t="s">
        <v>596</v>
      </c>
      <c r="H875" s="210"/>
      <c r="I875" s="211"/>
      <c r="J875" s="211"/>
    </row>
    <row r="876" spans="1:11" ht="23.25">
      <c r="A876" s="2"/>
      <c r="B876" s="2" t="s">
        <v>597</v>
      </c>
      <c r="G876" s="2" t="s">
        <v>610</v>
      </c>
      <c r="H876" s="2">
        <v>15</v>
      </c>
      <c r="I876" s="211">
        <v>58.5</v>
      </c>
      <c r="K876" s="38">
        <f>H876*I876</f>
        <v>877.5</v>
      </c>
    </row>
    <row r="877" ht="23.25">
      <c r="A877" s="2"/>
    </row>
    <row r="878" spans="1:10" ht="23.25">
      <c r="A878" s="2">
        <v>5</v>
      </c>
      <c r="B878" s="2" t="s">
        <v>598</v>
      </c>
      <c r="G878" s="211"/>
      <c r="I878" s="211"/>
      <c r="J878" s="211"/>
    </row>
    <row r="879" spans="2:11" ht="23.25">
      <c r="B879" s="2" t="s">
        <v>599</v>
      </c>
      <c r="G879" s="2" t="s">
        <v>54</v>
      </c>
      <c r="H879" s="2">
        <v>3</v>
      </c>
      <c r="I879" s="211">
        <v>100</v>
      </c>
      <c r="K879" s="38">
        <v>300</v>
      </c>
    </row>
    <row r="880" ht="23.25">
      <c r="A880" s="2"/>
    </row>
    <row r="881" spans="1:10" ht="23.25">
      <c r="A881" s="2">
        <v>6</v>
      </c>
      <c r="B881" s="2" t="s">
        <v>600</v>
      </c>
      <c r="G881" s="211"/>
      <c r="I881" s="211"/>
      <c r="J881" s="211"/>
    </row>
    <row r="882" spans="2:11" ht="23.25">
      <c r="B882" s="2" t="s">
        <v>601</v>
      </c>
      <c r="G882" s="2" t="s">
        <v>602</v>
      </c>
      <c r="H882" s="2">
        <v>180</v>
      </c>
      <c r="I882" s="178">
        <v>7.02</v>
      </c>
      <c r="K882" s="268">
        <f>H882*I882</f>
        <v>1263.6</v>
      </c>
    </row>
    <row r="883" ht="23.25">
      <c r="A883" s="2"/>
    </row>
    <row r="884" spans="1:10" ht="23.25">
      <c r="A884" s="2">
        <v>7</v>
      </c>
      <c r="B884" s="2" t="s">
        <v>603</v>
      </c>
      <c r="G884" s="211"/>
      <c r="H884" s="210"/>
      <c r="I884" s="211"/>
      <c r="J884" s="211"/>
    </row>
    <row r="885" spans="2:10" ht="23.25">
      <c r="B885" s="2" t="s">
        <v>604</v>
      </c>
      <c r="G885" s="211"/>
      <c r="H885" s="210"/>
      <c r="I885" s="211"/>
      <c r="J885" s="211"/>
    </row>
    <row r="886" spans="1:10" ht="23.25">
      <c r="A886" s="2"/>
      <c r="G886" s="211"/>
      <c r="H886" s="210"/>
      <c r="I886" s="211"/>
      <c r="J886" s="211"/>
    </row>
    <row r="887" spans="1:11" ht="23.25">
      <c r="A887" s="2"/>
      <c r="B887" s="2" t="s">
        <v>605</v>
      </c>
      <c r="G887" s="211"/>
      <c r="J887" s="211"/>
      <c r="K887" s="211">
        <v>2625</v>
      </c>
    </row>
    <row r="888" ht="23.25">
      <c r="A888" s="2"/>
    </row>
    <row r="889" spans="2:11" ht="23.25">
      <c r="B889" s="2" t="s">
        <v>606</v>
      </c>
      <c r="G889" s="211"/>
      <c r="J889" s="211"/>
      <c r="K889" s="211">
        <v>11585.2</v>
      </c>
    </row>
    <row r="890" ht="23.25">
      <c r="A890" s="2"/>
    </row>
    <row r="891" spans="1:10" ht="23.25">
      <c r="A891" s="2">
        <v>8</v>
      </c>
      <c r="B891" s="2" t="s">
        <v>607</v>
      </c>
      <c r="I891" s="211"/>
      <c r="J891" s="211"/>
    </row>
    <row r="892" spans="2:10" ht="23.25">
      <c r="B892" s="2" t="s">
        <v>608</v>
      </c>
      <c r="I892" s="211"/>
      <c r="J892" s="211"/>
    </row>
    <row r="893" spans="1:11" ht="23.25">
      <c r="A893" s="2"/>
      <c r="B893" s="2" t="s">
        <v>609</v>
      </c>
      <c r="G893" s="2" t="s">
        <v>54</v>
      </c>
      <c r="H893" s="2">
        <v>15</v>
      </c>
      <c r="I893" s="2">
        <v>35.1</v>
      </c>
      <c r="J893" s="211"/>
      <c r="K893" s="213">
        <f>H893*I893</f>
        <v>526.5</v>
      </c>
    </row>
    <row r="894" ht="23.25">
      <c r="A894" s="2"/>
    </row>
    <row r="895" spans="1:2" ht="23.25">
      <c r="A895" s="212">
        <v>9</v>
      </c>
      <c r="B895" s="2" t="s">
        <v>611</v>
      </c>
    </row>
    <row r="896" ht="23.25">
      <c r="B896" s="2" t="s">
        <v>612</v>
      </c>
    </row>
    <row r="897" spans="1:11" ht="24" thickBot="1">
      <c r="A897" s="212"/>
      <c r="B897" s="2" t="s">
        <v>613</v>
      </c>
      <c r="G897" s="2" t="s">
        <v>614</v>
      </c>
      <c r="H897" s="214">
        <v>110</v>
      </c>
      <c r="I897" s="214">
        <v>29.25</v>
      </c>
      <c r="J897" s="214"/>
      <c r="K897" s="269">
        <f>H897*I897</f>
        <v>3217.5</v>
      </c>
    </row>
    <row r="898" spans="1:11" ht="23.25">
      <c r="A898" s="212"/>
      <c r="H898" s="178"/>
      <c r="I898" s="210" t="s">
        <v>629</v>
      </c>
      <c r="J898" s="211"/>
      <c r="K898" s="215">
        <f>SUM(K851:K897)</f>
        <v>44685.780000000006</v>
      </c>
    </row>
    <row r="899" spans="1:11" ht="23.25">
      <c r="A899" s="212"/>
      <c r="H899" s="221"/>
      <c r="I899" s="221"/>
      <c r="J899" s="221"/>
      <c r="K899" s="225"/>
    </row>
    <row r="900" spans="1:9" ht="23.25">
      <c r="A900" s="212"/>
      <c r="I900" s="74"/>
    </row>
    <row r="901" spans="1:11" ht="23.25">
      <c r="A901" s="2"/>
      <c r="D901" s="38"/>
      <c r="I901" s="210"/>
      <c r="J901" s="211"/>
      <c r="K901" s="215"/>
    </row>
    <row r="902" spans="1:11" ht="23.25">
      <c r="A902" s="2"/>
      <c r="B902" s="2" t="s">
        <v>620</v>
      </c>
      <c r="I902" s="210"/>
      <c r="J902" s="211"/>
      <c r="K902" s="215"/>
    </row>
    <row r="903" spans="1:11" ht="23.25">
      <c r="A903" s="2"/>
      <c r="B903" s="2" t="s">
        <v>621</v>
      </c>
      <c r="I903" s="210"/>
      <c r="J903" s="211"/>
      <c r="K903" s="215"/>
    </row>
    <row r="904" spans="1:11" ht="23.25">
      <c r="A904" s="2"/>
      <c r="K904" s="2"/>
    </row>
    <row r="905" spans="1:11" ht="23.25">
      <c r="A905" s="121">
        <v>1</v>
      </c>
      <c r="B905" s="2" t="s">
        <v>622</v>
      </c>
      <c r="G905" s="2" t="s">
        <v>602</v>
      </c>
      <c r="H905" s="2">
        <v>2</v>
      </c>
      <c r="I905" s="2">
        <v>23.4</v>
      </c>
      <c r="K905" s="211">
        <f>H905*I905</f>
        <v>46.8</v>
      </c>
    </row>
    <row r="906" spans="1:11" ht="23.25">
      <c r="A906" s="121">
        <v>2</v>
      </c>
      <c r="B906" s="2" t="s">
        <v>624</v>
      </c>
      <c r="G906" s="2" t="s">
        <v>602</v>
      </c>
      <c r="H906" s="2">
        <v>2</v>
      </c>
      <c r="I906" s="2">
        <v>23.4</v>
      </c>
      <c r="K906" s="211">
        <f>H906*I906</f>
        <v>46.8</v>
      </c>
    </row>
    <row r="907" ht="23.25">
      <c r="K907" s="2"/>
    </row>
    <row r="908" spans="1:11" ht="24" thickBot="1">
      <c r="A908" s="121">
        <v>3</v>
      </c>
      <c r="B908" s="2" t="s">
        <v>623</v>
      </c>
      <c r="G908" s="214" t="s">
        <v>54</v>
      </c>
      <c r="H908" s="214">
        <v>1</v>
      </c>
      <c r="I908" s="214">
        <v>160</v>
      </c>
      <c r="J908" s="214"/>
      <c r="K908" s="219">
        <f>H908*I908</f>
        <v>160</v>
      </c>
    </row>
    <row r="909" spans="7:11" ht="23.25">
      <c r="G909" s="178"/>
      <c r="H909" s="178"/>
      <c r="I909" s="178"/>
      <c r="J909" s="178"/>
      <c r="K909" s="220">
        <f>SUM(K905:K908)</f>
        <v>253.6</v>
      </c>
    </row>
    <row r="910" spans="1:11" ht="23.25">
      <c r="A910" s="121"/>
      <c r="G910" s="178"/>
      <c r="H910" s="221"/>
      <c r="I910" s="221"/>
      <c r="J910" s="221"/>
      <c r="K910" s="222"/>
    </row>
    <row r="911" spans="1:11" ht="23.25">
      <c r="A911" s="121"/>
      <c r="G911" s="178"/>
      <c r="H911" s="178"/>
      <c r="I911" s="178" t="s">
        <v>625</v>
      </c>
      <c r="J911" s="178">
        <v>12</v>
      </c>
      <c r="K911" s="220">
        <f>SUM(K909:K910)</f>
        <v>253.6</v>
      </c>
    </row>
    <row r="912" spans="1:11" ht="23.25">
      <c r="A912" s="121"/>
      <c r="G912" s="178"/>
      <c r="H912" s="178"/>
      <c r="I912" s="221"/>
      <c r="J912" s="221"/>
      <c r="K912" s="270">
        <f>J911*K911</f>
        <v>3043.2</v>
      </c>
    </row>
    <row r="913" spans="1:11" ht="24" thickBot="1">
      <c r="A913" s="121"/>
      <c r="H913" s="178"/>
      <c r="I913" s="223" t="s">
        <v>617</v>
      </c>
      <c r="J913" s="223"/>
      <c r="K913" s="224">
        <f>K898+K912</f>
        <v>47728.98</v>
      </c>
    </row>
    <row r="914" spans="1:11" ht="24" thickTop="1">
      <c r="A914" s="2"/>
      <c r="K914" s="2"/>
    </row>
    <row r="915" spans="1:11" ht="23.25">
      <c r="A915" s="2"/>
      <c r="B915" s="2" t="s">
        <v>618</v>
      </c>
      <c r="K915" s="2"/>
    </row>
    <row r="916" ht="23.25">
      <c r="K916" s="2"/>
    </row>
    <row r="917" ht="23.25">
      <c r="A917" s="2"/>
    </row>
    <row r="918" spans="4:9" ht="26.25">
      <c r="D918" s="238" t="s">
        <v>639</v>
      </c>
      <c r="E918" s="238"/>
      <c r="F918" s="238"/>
      <c r="G918" s="238"/>
      <c r="H918" s="238"/>
      <c r="I918" s="238"/>
    </row>
    <row r="920" spans="2:11" ht="26.25">
      <c r="B920" s="8" t="s">
        <v>445</v>
      </c>
      <c r="C920" s="8" t="s">
        <v>446</v>
      </c>
      <c r="D920" s="4"/>
      <c r="E920" s="9"/>
      <c r="F920" s="10"/>
      <c r="G920" s="4"/>
      <c r="H920" s="1"/>
      <c r="I920" s="4"/>
      <c r="J920" s="64"/>
      <c r="K920" s="257">
        <f>K101</f>
        <v>194190.89898</v>
      </c>
    </row>
    <row r="921" spans="1:11" ht="26.25">
      <c r="A921" s="3" t="s">
        <v>628</v>
      </c>
      <c r="B921" s="4" t="s">
        <v>447</v>
      </c>
      <c r="C921" s="8" t="s">
        <v>448</v>
      </c>
      <c r="D921" s="13"/>
      <c r="E921" s="12"/>
      <c r="F921" s="9"/>
      <c r="G921" s="10"/>
      <c r="H921" s="4"/>
      <c r="I921" s="1"/>
      <c r="J921" s="64"/>
      <c r="K921" s="257">
        <f>K243</f>
        <v>87265.856</v>
      </c>
    </row>
    <row r="922" spans="1:11" ht="26.25">
      <c r="A922" s="3"/>
      <c r="B922" s="4" t="s">
        <v>140</v>
      </c>
      <c r="C922" s="4" t="s">
        <v>449</v>
      </c>
      <c r="D922" s="12"/>
      <c r="E922" s="12"/>
      <c r="F922" s="12"/>
      <c r="G922" s="12"/>
      <c r="H922" s="12"/>
      <c r="I922" s="12"/>
      <c r="J922" s="12"/>
      <c r="K922" s="257">
        <f>K826</f>
        <v>56804.5831412</v>
      </c>
    </row>
    <row r="923" spans="2:11" ht="27" thickBot="1">
      <c r="B923" s="12" t="s">
        <v>626</v>
      </c>
      <c r="C923" s="4" t="s">
        <v>627</v>
      </c>
      <c r="D923" s="4"/>
      <c r="E923" s="4"/>
      <c r="F923" s="4"/>
      <c r="G923" s="4"/>
      <c r="H923" s="12"/>
      <c r="I923" s="12"/>
      <c r="J923" s="12"/>
      <c r="K923" s="258">
        <f>K913</f>
        <v>47728.98</v>
      </c>
    </row>
    <row r="924" spans="2:11" ht="23.25">
      <c r="B924" s="8"/>
      <c r="C924" s="8"/>
      <c r="D924" s="4"/>
      <c r="E924" s="9"/>
      <c r="F924" s="10"/>
      <c r="G924" s="4"/>
      <c r="H924" s="1"/>
      <c r="I924" s="4"/>
      <c r="J924" s="64"/>
      <c r="K924" s="6"/>
    </row>
    <row r="925" spans="1:11" ht="27" thickBot="1">
      <c r="A925" s="3"/>
      <c r="B925" s="8"/>
      <c r="D925" s="4"/>
      <c r="E925" s="9"/>
      <c r="F925" s="10"/>
      <c r="G925" s="4"/>
      <c r="H925" s="197" t="s">
        <v>450</v>
      </c>
      <c r="I925" s="4"/>
      <c r="J925" s="64"/>
      <c r="K925" s="256">
        <f>SUM(K920:K924)</f>
        <v>385990.31812119996</v>
      </c>
    </row>
    <row r="926" spans="1:11" ht="24" thickTop="1">
      <c r="A926" s="3"/>
      <c r="B926" s="8"/>
      <c r="D926" s="4"/>
      <c r="E926" s="9"/>
      <c r="F926" s="10"/>
      <c r="G926" s="4"/>
      <c r="H926" s="1"/>
      <c r="I926" s="4"/>
      <c r="J926" s="64"/>
      <c r="K926" s="6"/>
    </row>
    <row r="927" ht="23.25">
      <c r="A927" s="3"/>
    </row>
    <row r="928" ht="23.25">
      <c r="C928" s="2" t="s">
        <v>619</v>
      </c>
    </row>
    <row r="929" ht="23.25">
      <c r="D929" s="79" t="s">
        <v>537</v>
      </c>
    </row>
    <row r="930" ht="23.25">
      <c r="D930" s="2" t="s">
        <v>538</v>
      </c>
    </row>
    <row r="931" ht="23.25">
      <c r="D931" s="2" t="s">
        <v>539</v>
      </c>
    </row>
    <row r="932" ht="23.25">
      <c r="D932" s="2" t="s">
        <v>650</v>
      </c>
    </row>
    <row r="933" ht="23.25">
      <c r="D933" s="2" t="s">
        <v>683</v>
      </c>
    </row>
    <row r="934" ht="23.25">
      <c r="D934" s="2" t="s">
        <v>684</v>
      </c>
    </row>
    <row r="935" ht="23.25">
      <c r="D935" s="2" t="s">
        <v>651</v>
      </c>
    </row>
    <row r="936" ht="23.25">
      <c r="D936" s="2" t="s">
        <v>652</v>
      </c>
    </row>
    <row r="937" ht="23.25">
      <c r="D937" s="2" t="s">
        <v>653</v>
      </c>
    </row>
    <row r="938" spans="4:5" ht="23.25">
      <c r="D938" s="246" t="s">
        <v>654</v>
      </c>
      <c r="E938" s="246"/>
    </row>
    <row r="939" ht="23.25">
      <c r="K939" s="2"/>
    </row>
    <row r="940" spans="1:11" ht="23.25">
      <c r="A940" s="2"/>
      <c r="K940" s="2"/>
    </row>
    <row r="941" spans="1:11" ht="18" customHeight="1">
      <c r="A941" s="2"/>
      <c r="K941" s="2"/>
    </row>
    <row r="942" spans="1:11" ht="23.25">
      <c r="A942" s="2"/>
      <c r="K942" s="2"/>
    </row>
    <row r="943" ht="23.25">
      <c r="A943" s="2"/>
    </row>
    <row r="944" ht="23.25"/>
    <row r="945" ht="23.25"/>
    <row r="946" ht="23.25"/>
    <row r="947" ht="23.25"/>
    <row r="948" ht="23.25"/>
    <row r="949" ht="23.25"/>
    <row r="950" ht="23.25"/>
    <row r="951" ht="23.25"/>
    <row r="952" ht="23.25"/>
    <row r="953" ht="23.25"/>
    <row r="954" ht="23.25"/>
    <row r="955" spans="2:11" ht="21" customHeight="1">
      <c r="B955"/>
      <c r="C955" s="206"/>
      <c r="D955" s="206"/>
      <c r="E955" s="206"/>
      <c r="F955" s="206"/>
      <c r="G955" s="206"/>
      <c r="H955" s="204"/>
      <c r="I955"/>
      <c r="J955" s="205"/>
      <c r="K955" s="203"/>
    </row>
    <row r="956" spans="2:11" ht="2.25" customHeight="1" hidden="1">
      <c r="B956"/>
      <c r="C956" s="206"/>
      <c r="D956" s="206"/>
      <c r="E956" s="206"/>
      <c r="F956" s="206"/>
      <c r="G956" s="206"/>
      <c r="H956" s="204"/>
      <c r="I956"/>
      <c r="J956" s="205"/>
      <c r="K956" s="203"/>
    </row>
    <row r="957" spans="2:11" ht="15" customHeight="1" hidden="1">
      <c r="B957"/>
      <c r="C957" s="206"/>
      <c r="D957" s="206"/>
      <c r="E957" s="206"/>
      <c r="F957" s="206"/>
      <c r="G957" s="206"/>
      <c r="H957" s="204"/>
      <c r="I957"/>
      <c r="J957" s="205"/>
      <c r="K957" s="203"/>
    </row>
    <row r="958" spans="2:11" ht="17.25" customHeight="1" hidden="1" thickBot="1">
      <c r="B958"/>
      <c r="C958" s="204"/>
      <c r="D958" s="204"/>
      <c r="E958" s="204"/>
      <c r="F958" s="204"/>
      <c r="G958" s="204"/>
      <c r="H958" s="207"/>
      <c r="I958" s="208"/>
      <c r="J958" s="239"/>
      <c r="K958" s="240"/>
    </row>
    <row r="959" spans="2:11" ht="15.75" customHeight="1" hidden="1" thickTop="1">
      <c r="B959"/>
      <c r="C959" s="204"/>
      <c r="D959" s="204"/>
      <c r="E959"/>
      <c r="F959" s="204"/>
      <c r="G959" s="204"/>
      <c r="H959" s="204"/>
      <c r="I959" s="209"/>
      <c r="J959" s="205"/>
      <c r="K959" s="205"/>
    </row>
    <row r="960" spans="2:11" ht="23.25" hidden="1">
      <c r="B960"/>
      <c r="C960" s="204"/>
      <c r="D960" s="204"/>
      <c r="E960"/>
      <c r="F960"/>
      <c r="G960" s="204"/>
      <c r="H960" s="204"/>
      <c r="I960" s="209"/>
      <c r="J960" s="205"/>
      <c r="K960" s="205"/>
    </row>
    <row r="961" spans="2:11" ht="23.25" hidden="1">
      <c r="B961"/>
      <c r="C961"/>
      <c r="D961"/>
      <c r="E961"/>
      <c r="F961"/>
      <c r="G961"/>
      <c r="H961"/>
      <c r="I961" s="209"/>
      <c r="J961" s="205"/>
      <c r="K961" s="205"/>
    </row>
    <row r="962" spans="2:11" ht="23.25" hidden="1">
      <c r="B962"/>
      <c r="C962"/>
      <c r="D962"/>
      <c r="E962"/>
      <c r="F962"/>
      <c r="G962"/>
      <c r="H962"/>
      <c r="I962"/>
      <c r="J962" s="203"/>
      <c r="K962" s="203"/>
    </row>
    <row r="963" ht="23.25" hidden="1"/>
    <row r="964" ht="23.25" hidden="1"/>
    <row r="965" ht="23.25" hidden="1"/>
    <row r="966" ht="23.25" hidden="1"/>
    <row r="967" ht="27" customHeight="1" hidden="1"/>
    <row r="968" ht="27" customHeight="1" hidden="1">
      <c r="K968" s="2"/>
    </row>
    <row r="969" spans="1:11" ht="27" customHeight="1" hidden="1">
      <c r="A969" s="2"/>
      <c r="K969" s="2"/>
    </row>
    <row r="970" spans="1:11" ht="27" customHeight="1" hidden="1">
      <c r="A970" s="2"/>
      <c r="K970" s="2"/>
    </row>
    <row r="971" spans="1:11" ht="23.25" hidden="1">
      <c r="A971" s="2"/>
      <c r="K971" s="2"/>
    </row>
    <row r="972" spans="1:11" ht="23.25" hidden="1">
      <c r="A972" s="2"/>
      <c r="K972" s="2"/>
    </row>
    <row r="973" spans="1:11" ht="23.25" hidden="1">
      <c r="A973" s="2"/>
      <c r="K973" s="2"/>
    </row>
    <row r="974" spans="1:11" ht="23.25" hidden="1">
      <c r="A974" s="2"/>
      <c r="K974" s="2"/>
    </row>
    <row r="975" spans="1:11" ht="23.25" hidden="1">
      <c r="A975" s="2"/>
      <c r="K975" s="2"/>
    </row>
    <row r="976" spans="1:11" ht="23.25" hidden="1">
      <c r="A976" s="2"/>
      <c r="K976" s="2"/>
    </row>
    <row r="977" spans="1:11" ht="23.25" hidden="1">
      <c r="A977" s="2"/>
      <c r="K977" s="2"/>
    </row>
    <row r="978" spans="1:11" ht="23.25" hidden="1">
      <c r="A978" s="2"/>
      <c r="K978" s="2"/>
    </row>
    <row r="979" spans="1:11" ht="23.25" hidden="1">
      <c r="A979" s="2"/>
      <c r="K979" s="2"/>
    </row>
    <row r="980" spans="1:11" ht="23.25" hidden="1">
      <c r="A980" s="2"/>
      <c r="K980" s="2"/>
    </row>
    <row r="981" spans="1:11" ht="23.25" hidden="1">
      <c r="A981" s="2"/>
      <c r="K981" s="2"/>
    </row>
    <row r="982" spans="1:11" ht="23.25" hidden="1">
      <c r="A982" s="2"/>
      <c r="K982" s="2"/>
    </row>
    <row r="983" spans="1:11" ht="23.25" hidden="1">
      <c r="A983" s="2"/>
      <c r="K983" s="2"/>
    </row>
    <row r="984" spans="1:11" ht="23.25" hidden="1">
      <c r="A984" s="2"/>
      <c r="K984" s="2"/>
    </row>
    <row r="985" spans="1:11" ht="23.25" hidden="1">
      <c r="A985" s="2"/>
      <c r="K985" s="2"/>
    </row>
    <row r="986" spans="1:11" ht="23.25" hidden="1">
      <c r="A986" s="2"/>
      <c r="K986" s="2"/>
    </row>
    <row r="987" spans="1:11" ht="23.25" hidden="1">
      <c r="A987" s="2"/>
      <c r="K987" s="2"/>
    </row>
    <row r="988" spans="1:11" ht="21.75" customHeight="1" hidden="1">
      <c r="A988" s="2"/>
      <c r="H988" s="178"/>
      <c r="I988" s="178"/>
      <c r="J988" s="178"/>
      <c r="K988" s="213"/>
    </row>
    <row r="989" spans="8:11" ht="23.25" hidden="1">
      <c r="H989" s="217"/>
      <c r="I989" s="178"/>
      <c r="J989" s="178"/>
      <c r="K989" s="215"/>
    </row>
    <row r="990" spans="8:11" ht="23.25" hidden="1">
      <c r="H990" s="217"/>
      <c r="I990" s="218"/>
      <c r="J990" s="218"/>
      <c r="K990" s="215"/>
    </row>
    <row r="991" spans="8:11" ht="23.25" hidden="1">
      <c r="H991" s="178"/>
      <c r="I991" s="178"/>
      <c r="J991" s="178"/>
      <c r="K991" s="215"/>
    </row>
    <row r="992" spans="9:11" ht="23.25" customHeight="1" hidden="1">
      <c r="I992" s="74"/>
      <c r="J992" s="74"/>
      <c r="K992" s="216"/>
    </row>
    <row r="993" ht="94.5" customHeight="1" hidden="1">
      <c r="K993" s="2"/>
    </row>
    <row r="994" spans="1:11" ht="23.25" hidden="1">
      <c r="A994" s="2"/>
      <c r="K994" s="2"/>
    </row>
    <row r="995" spans="1:11" ht="23.25" hidden="1">
      <c r="A995" s="2"/>
      <c r="K995" s="2"/>
    </row>
    <row r="996" spans="1:11" ht="23.25" hidden="1">
      <c r="A996" s="2"/>
      <c r="K996" s="2"/>
    </row>
    <row r="997" spans="1:11" ht="23.25" hidden="1">
      <c r="A997" s="2"/>
      <c r="K997" s="2"/>
    </row>
    <row r="998" spans="1:11" ht="23.25" hidden="1">
      <c r="A998" s="2"/>
      <c r="K998" s="2"/>
    </row>
    <row r="999" spans="1:11" ht="23.25" hidden="1">
      <c r="A999" s="2"/>
      <c r="K999" s="2"/>
    </row>
    <row r="1000" spans="1:11" ht="23.25" hidden="1">
      <c r="A1000" s="2"/>
      <c r="K1000" s="2"/>
    </row>
    <row r="1001" spans="1:11" ht="23.25" hidden="1">
      <c r="A1001" s="2"/>
      <c r="K1001" s="2"/>
    </row>
    <row r="1002" spans="1:11" ht="23.25" hidden="1">
      <c r="A1002" s="2"/>
      <c r="K1002" s="2"/>
    </row>
    <row r="1003" spans="1:11" ht="23.25" hidden="1">
      <c r="A1003" s="2"/>
      <c r="K1003" s="2"/>
    </row>
    <row r="1004" spans="1:11" ht="23.25" hidden="1">
      <c r="A1004" s="2"/>
      <c r="K1004" s="2"/>
    </row>
    <row r="1005" spans="1:11" ht="23.25" hidden="1">
      <c r="A1005" s="2"/>
      <c r="K1005" s="2"/>
    </row>
    <row r="1006" ht="23.25" hidden="1">
      <c r="A1006" s="2"/>
    </row>
    <row r="1007" ht="23.25" hidden="1">
      <c r="K1007" s="2"/>
    </row>
    <row r="1008" spans="1:11" ht="23.25" hidden="1">
      <c r="A1008" s="2"/>
      <c r="K1008" s="2"/>
    </row>
    <row r="1009" spans="1:11" ht="23.25" hidden="1">
      <c r="A1009" s="2"/>
      <c r="K1009" s="2"/>
    </row>
    <row r="1010" spans="1:11" ht="23.25" hidden="1">
      <c r="A1010" s="2"/>
      <c r="K1010" s="2"/>
    </row>
    <row r="1011" spans="1:11" ht="23.25" hidden="1">
      <c r="A1011" s="2"/>
      <c r="K1011" s="2"/>
    </row>
    <row r="1012" spans="1:11" ht="23.25" hidden="1">
      <c r="A1012" s="2"/>
      <c r="K1012" s="2"/>
    </row>
    <row r="1013" spans="1:11" ht="23.25" hidden="1">
      <c r="A1013" s="2"/>
      <c r="K1013" s="2"/>
    </row>
    <row r="1014" spans="1:11" ht="23.25" hidden="1">
      <c r="A1014" s="2"/>
      <c r="K1014" s="2"/>
    </row>
    <row r="1015" spans="1:11" ht="23.25" hidden="1">
      <c r="A1015" s="2"/>
      <c r="K1015" s="2"/>
    </row>
    <row r="1016" spans="1:11" ht="24" hidden="1" thickTop="1">
      <c r="A1016" s="2"/>
      <c r="K1016" s="2"/>
    </row>
    <row r="1017" spans="1:11" ht="23.25" hidden="1">
      <c r="A1017" s="2"/>
      <c r="K1017" s="2"/>
    </row>
    <row r="1018" spans="1:11" ht="23.25" hidden="1">
      <c r="A1018" s="2"/>
      <c r="K1018" s="2"/>
    </row>
    <row r="1019" spans="1:11" ht="23.25" hidden="1">
      <c r="A1019" s="2"/>
      <c r="K1019" s="2"/>
    </row>
    <row r="1020" spans="1:11" ht="23.25" hidden="1">
      <c r="A1020" s="2"/>
      <c r="K1020" s="2"/>
    </row>
    <row r="1021" ht="23.25" hidden="1">
      <c r="A1021" s="2"/>
    </row>
    <row r="1022" ht="23.25" hidden="1"/>
    <row r="1023" ht="23.25" hidden="1"/>
    <row r="1024" ht="23.25" hidden="1"/>
    <row r="1025" ht="23.25" hidden="1"/>
    <row r="1026" ht="23.25" hidden="1"/>
    <row r="1027" ht="23.25" hidden="1"/>
    <row r="1028" ht="23.25" hidden="1"/>
    <row r="1029" ht="23.25" hidden="1"/>
    <row r="1030" ht="23.25" hidden="1">
      <c r="K1030" s="2"/>
    </row>
    <row r="1031" spans="1:11" ht="23.25" hidden="1">
      <c r="A1031" s="2"/>
      <c r="K1031" s="2"/>
    </row>
    <row r="1032" spans="1:11" ht="23.25" hidden="1">
      <c r="A1032" s="2"/>
      <c r="K1032" s="2"/>
    </row>
    <row r="1033" spans="1:11" ht="23.25" hidden="1">
      <c r="A1033" s="2"/>
      <c r="K1033" s="2"/>
    </row>
    <row r="1034" spans="1:11" ht="23.25" hidden="1">
      <c r="A1034" s="2"/>
      <c r="K1034" s="2"/>
    </row>
    <row r="1035" spans="1:11" ht="23.25" hidden="1">
      <c r="A1035" s="2"/>
      <c r="K1035" s="2"/>
    </row>
    <row r="1036" spans="1:11" ht="23.25" hidden="1">
      <c r="A1036" s="2"/>
      <c r="K1036" s="2"/>
    </row>
    <row r="1037" spans="1:11" ht="23.25" hidden="1">
      <c r="A1037" s="2"/>
      <c r="K1037" s="2"/>
    </row>
    <row r="1038" spans="1:11" ht="23.25" hidden="1">
      <c r="A1038" s="2"/>
      <c r="K1038" s="2"/>
    </row>
    <row r="1039" spans="1:11" ht="23.25" hidden="1">
      <c r="A1039" s="2"/>
      <c r="K1039" s="2"/>
    </row>
    <row r="1040" spans="1:11" ht="23.25" hidden="1">
      <c r="A1040" s="2"/>
      <c r="K1040" s="2"/>
    </row>
    <row r="1041" spans="1:11" ht="23.25" hidden="1">
      <c r="A1041" s="2"/>
      <c r="K1041" s="2"/>
    </row>
    <row r="1042" spans="1:11" ht="23.25" hidden="1">
      <c r="A1042" s="2"/>
      <c r="K1042" s="2"/>
    </row>
    <row r="1043" ht="23.25" hidden="1">
      <c r="A1043" s="2"/>
    </row>
    <row r="1044" ht="23.25" hidden="1"/>
    <row r="1045" ht="23.25" hidden="1"/>
    <row r="1046" ht="19.5" customHeight="1" hidden="1"/>
    <row r="1047" ht="166.5" customHeight="1" hidden="1"/>
    <row r="1048" ht="3.75" customHeight="1" hidden="1"/>
    <row r="1049" ht="23.25" hidden="1"/>
    <row r="1050" ht="23.25" hidden="1"/>
    <row r="1051" ht="23.25" hidden="1"/>
    <row r="1052" ht="23.25" hidden="1"/>
    <row r="1053" ht="23.25" hidden="1"/>
    <row r="1054" ht="23.25" hidden="1"/>
    <row r="1055" ht="23.25" hidden="1"/>
    <row r="1056" ht="23.25" hidden="1"/>
    <row r="1057" ht="23.25" hidden="1"/>
    <row r="1058" ht="23.25" hidden="1"/>
    <row r="1059" ht="23.25" hidden="1"/>
    <row r="1060" ht="23.25" hidden="1"/>
    <row r="1061" ht="23.25" hidden="1"/>
    <row r="1062" ht="23.25" hidden="1"/>
    <row r="1063" ht="23.25" hidden="1"/>
    <row r="1064" ht="23.25" hidden="1"/>
    <row r="1065" ht="23.25" hidden="1"/>
    <row r="1066" ht="23.25" hidden="1"/>
    <row r="1067" ht="23.25" hidden="1"/>
    <row r="1068" ht="23.25" hidden="1"/>
    <row r="1069" ht="23.25" hidden="1">
      <c r="A1069" s="11"/>
    </row>
    <row r="1070" spans="1:11" ht="23.25" hidden="1">
      <c r="A1070" s="11"/>
      <c r="B1070" s="12"/>
      <c r="C1070" s="13"/>
      <c r="D1070" s="13"/>
      <c r="E1070" s="12"/>
      <c r="F1070" s="14"/>
      <c r="G1070" s="15"/>
      <c r="H1070" s="12"/>
      <c r="I1070" s="16"/>
      <c r="J1070" s="17"/>
      <c r="K1070" s="18"/>
    </row>
    <row r="1071" spans="1:11" ht="23.25" hidden="1">
      <c r="A1071" s="11"/>
      <c r="B1071" s="12"/>
      <c r="C1071" s="13"/>
      <c r="D1071" s="13"/>
      <c r="E1071" s="12"/>
      <c r="F1071" s="14"/>
      <c r="G1071" s="15"/>
      <c r="H1071" s="12"/>
      <c r="I1071" s="16"/>
      <c r="J1071" s="17"/>
      <c r="K1071" s="18"/>
    </row>
    <row r="1072" spans="1:11" ht="23.25" hidden="1">
      <c r="A1072" s="11"/>
      <c r="B1072" s="12"/>
      <c r="C1072" s="13"/>
      <c r="D1072" s="13"/>
      <c r="E1072" s="12"/>
      <c r="F1072" s="14"/>
      <c r="G1072" s="15"/>
      <c r="H1072" s="12"/>
      <c r="I1072" s="16"/>
      <c r="J1072" s="17"/>
      <c r="K1072" s="18"/>
    </row>
    <row r="1073" spans="1:11" ht="23.25" hidden="1">
      <c r="A1073" s="11"/>
      <c r="B1073" s="12"/>
      <c r="C1073" s="13"/>
      <c r="D1073" s="13"/>
      <c r="E1073" s="12"/>
      <c r="F1073" s="14"/>
      <c r="G1073" s="15"/>
      <c r="H1073" s="12"/>
      <c r="I1073" s="16"/>
      <c r="J1073" s="17"/>
      <c r="K1073" s="18"/>
    </row>
    <row r="1074" spans="1:11" ht="23.25" hidden="1">
      <c r="A1074" s="11"/>
      <c r="B1074"/>
      <c r="C1074" s="113"/>
      <c r="D1074" s="113"/>
      <c r="E1074"/>
      <c r="F1074" s="114"/>
      <c r="G1074" s="115"/>
      <c r="H1074"/>
      <c r="I1074" s="116"/>
      <c r="J1074" s="117"/>
      <c r="K1074" s="118"/>
    </row>
    <row r="1075" spans="1:10" ht="23.25" hidden="1">
      <c r="A1075" s="50"/>
      <c r="C1075" s="49"/>
      <c r="D1075" s="49"/>
      <c r="F1075" s="119"/>
      <c r="G1075" s="120"/>
      <c r="I1075" s="121"/>
      <c r="J1075" s="122"/>
    </row>
    <row r="1076" ht="23.25" hidden="1">
      <c r="A1076" s="50"/>
    </row>
    <row r="1077" ht="23.25" hidden="1"/>
    <row r="1078" ht="23.25" hidden="1"/>
    <row r="1079" ht="23.25" hidden="1"/>
    <row r="1080" ht="203.25" customHeight="1" hidden="1"/>
    <row r="1081" ht="23.25" hidden="1"/>
    <row r="1082" ht="23.25" hidden="1"/>
    <row r="1083" ht="23.25" hidden="1"/>
    <row r="1084" ht="23.25" hidden="1"/>
    <row r="1085" ht="23.25" hidden="1"/>
    <row r="1086" ht="23.25" hidden="1"/>
    <row r="1087" ht="23.25" hidden="1"/>
    <row r="1088" ht="23.25" hidden="1"/>
    <row r="1089" ht="23.25" hidden="1"/>
    <row r="1090" ht="23.25" hidden="1"/>
    <row r="1091" ht="23.25" hidden="1"/>
    <row r="1092" ht="23.25" hidden="1"/>
    <row r="1093" ht="23.25" hidden="1"/>
    <row r="1094" ht="23.25" hidden="1"/>
    <row r="1095" ht="23.25" hidden="1"/>
    <row r="1096" ht="23.25" hidden="1"/>
    <row r="1097" ht="2.25" customHeight="1" hidden="1"/>
    <row r="1098" ht="23.25" hidden="1"/>
    <row r="1099" ht="23.25" hidden="1"/>
    <row r="1100" ht="23.25" hidden="1"/>
    <row r="1101" ht="23.25" hidden="1"/>
    <row r="1102" ht="23.25" hidden="1"/>
    <row r="1103" ht="23.25" hidden="1"/>
    <row r="1104" ht="23.25" hidden="1"/>
    <row r="1105" ht="23.25" hidden="1"/>
    <row r="1106" ht="23.25" hidden="1"/>
    <row r="1107" ht="23.25" hidden="1"/>
    <row r="1108" ht="23.25" hidden="1"/>
    <row r="1109" ht="23.25" hidden="1"/>
    <row r="1110" ht="23.25" hidden="1"/>
    <row r="1111" ht="23.25" hidden="1"/>
    <row r="1112" ht="23.25" hidden="1"/>
    <row r="1113" ht="23.25" hidden="1"/>
    <row r="1114" ht="23.25" hidden="1"/>
    <row r="1115" ht="23.25" hidden="1"/>
    <row r="1116" ht="23.25" hidden="1"/>
    <row r="1117" ht="23.25" hidden="1"/>
    <row r="1118" ht="23.25" hidden="1"/>
    <row r="1119" ht="23.25" hidden="1"/>
    <row r="1120" ht="23.25" hidden="1"/>
    <row r="1121" ht="23.25" hidden="1"/>
    <row r="1122" ht="23.25" hidden="1"/>
    <row r="1123" ht="23.25" hidden="1"/>
    <row r="1124" ht="23.25" hidden="1"/>
    <row r="1125" ht="23.25" hidden="1"/>
    <row r="1126" ht="23.25" hidden="1"/>
    <row r="1127" ht="23.25" hidden="1"/>
    <row r="1128" ht="23.25" hidden="1"/>
    <row r="1129" ht="23.25" hidden="1"/>
    <row r="1130" ht="23.25" hidden="1"/>
    <row r="1131" ht="23.25" hidden="1"/>
    <row r="1132" ht="23.25" hidden="1"/>
    <row r="1133" ht="23.25" hidden="1"/>
    <row r="1134" ht="23.25" hidden="1"/>
    <row r="1135" ht="23.25" hidden="1"/>
    <row r="1136" ht="23.25" hidden="1"/>
    <row r="1137" ht="23.25" hidden="1"/>
    <row r="1138" ht="23.25" hidden="1"/>
    <row r="1139" ht="23.25" hidden="1"/>
    <row r="1140" ht="23.25" hidden="1"/>
    <row r="1141" ht="23.25" hidden="1"/>
    <row r="1142" ht="23.25" hidden="1"/>
    <row r="1143" ht="23.25" hidden="1"/>
    <row r="1144" ht="23.25" hidden="1"/>
    <row r="1145" ht="23.25" hidden="1"/>
    <row r="1146" ht="23.25" hidden="1"/>
    <row r="1147" ht="23.25" hidden="1"/>
    <row r="1148" ht="23.25" hidden="1"/>
    <row r="1149" ht="23.25" hidden="1"/>
    <row r="1150" ht="23.25" hidden="1"/>
    <row r="1151" ht="23.25" hidden="1"/>
    <row r="1152" ht="23.25" hidden="1"/>
    <row r="1153" ht="21.75" customHeight="1" hidden="1"/>
    <row r="1154" ht="23.25" hidden="1"/>
    <row r="1155" ht="23.25" hidden="1"/>
    <row r="1156" ht="23.25" hidden="1"/>
    <row r="1157" ht="23.25" hidden="1"/>
    <row r="1158" ht="23.25" hidden="1"/>
    <row r="1159" ht="23.25" hidden="1"/>
    <row r="1160" ht="24" customHeight="1" hidden="1"/>
    <row r="1161" ht="23.25" hidden="1"/>
    <row r="1162" ht="23.25" hidden="1"/>
    <row r="1163" ht="23.25" hidden="1"/>
    <row r="1164" ht="23.25" hidden="1"/>
    <row r="1165" ht="23.25" hidden="1"/>
    <row r="1166" ht="23.25" hidden="1"/>
    <row r="1167" ht="23.25" hidden="1"/>
    <row r="1168" ht="23.25" hidden="1"/>
    <row r="1169" ht="23.25" hidden="1"/>
    <row r="1170" ht="23.25" hidden="1"/>
    <row r="1171" ht="23.25" hidden="1"/>
    <row r="1172" ht="115.5" customHeight="1" hidden="1"/>
    <row r="1173" ht="23.25" hidden="1"/>
    <row r="1174" ht="23.25" hidden="1"/>
    <row r="1175" ht="23.25" hidden="1"/>
    <row r="1176" ht="23.25" hidden="1"/>
    <row r="1177" ht="23.25" hidden="1"/>
    <row r="1178" ht="23.25" hidden="1"/>
    <row r="1179" ht="23.25" hidden="1"/>
    <row r="1180" ht="23.25" hidden="1"/>
    <row r="1181" ht="23.25" hidden="1"/>
    <row r="1182" ht="23.25" hidden="1"/>
    <row r="1183" ht="5.25" customHeight="1" hidden="1"/>
    <row r="1184" ht="17.25" customHeight="1" hidden="1"/>
    <row r="1185" ht="23.25" hidden="1"/>
    <row r="1186" ht="6.75" customHeight="1" hidden="1"/>
    <row r="1187" ht="23.25" hidden="1"/>
    <row r="1188" ht="23.25" hidden="1"/>
    <row r="1189" ht="23.25" hidden="1"/>
    <row r="1190" ht="23.25" hidden="1"/>
    <row r="1191" ht="23.25" hidden="1"/>
    <row r="1192" ht="23.25" hidden="1"/>
    <row r="1193" ht="23.25" hidden="1"/>
    <row r="1194" ht="23.25" hidden="1"/>
    <row r="1195" ht="23.25" hidden="1"/>
    <row r="1196" ht="23.25" hidden="1"/>
    <row r="1197" ht="23.25" hidden="1"/>
    <row r="1198" ht="23.25" hidden="1"/>
    <row r="1199" ht="23.25" hidden="1"/>
    <row r="1200" ht="23.25" hidden="1"/>
    <row r="1201" ht="23.25" hidden="1"/>
    <row r="1202" ht="23.25" hidden="1"/>
    <row r="1203" ht="23.25" hidden="1"/>
    <row r="1204" ht="23.25" hidden="1"/>
    <row r="1205" ht="23.25" hidden="1"/>
    <row r="1206" ht="23.25" hidden="1"/>
    <row r="1207" ht="23.25" hidden="1"/>
    <row r="1208" ht="23.25" hidden="1"/>
    <row r="1209" ht="23.25" hidden="1"/>
    <row r="1210" ht="23.25" hidden="1"/>
    <row r="1211" ht="23.25" hidden="1"/>
    <row r="1212" ht="23.25" hidden="1"/>
    <row r="1213" ht="23.25" hidden="1"/>
    <row r="1214" ht="23.25" hidden="1"/>
    <row r="1215" ht="23.25" hidden="1"/>
    <row r="1216" ht="23.25" hidden="1"/>
    <row r="1217" ht="23.25" hidden="1"/>
    <row r="1218" ht="23.25" hidden="1"/>
    <row r="1219" ht="23.25" hidden="1"/>
    <row r="1220" ht="23.25" hidden="1"/>
    <row r="1221" ht="23.25" hidden="1"/>
    <row r="1222" ht="23.25" hidden="1"/>
    <row r="1223" ht="23.25" hidden="1"/>
    <row r="1224" ht="23.25" hidden="1"/>
    <row r="1225" ht="23.25" hidden="1"/>
    <row r="1226" ht="23.25" hidden="1"/>
    <row r="1227" ht="23.25" hidden="1"/>
    <row r="1228" ht="23.25" hidden="1"/>
    <row r="1229" ht="23.25" hidden="1"/>
    <row r="1230" ht="23.25" hidden="1"/>
    <row r="1231" ht="23.25" hidden="1"/>
    <row r="1232" ht="23.25" hidden="1"/>
    <row r="1233" ht="23.25" hidden="1"/>
    <row r="1234" ht="23.25" hidden="1"/>
    <row r="1235" ht="23.25" hidden="1"/>
    <row r="1236" ht="23.25" hidden="1"/>
    <row r="1237" ht="23.25" hidden="1"/>
    <row r="1238" ht="23.25" hidden="1"/>
    <row r="1239" ht="23.25" hidden="1"/>
    <row r="1240" ht="23.25" hidden="1"/>
    <row r="1241" ht="23.25" hidden="1"/>
    <row r="1242" ht="23.25" hidden="1"/>
    <row r="1243" ht="23.25" hidden="1"/>
    <row r="1244" ht="23.25" hidden="1"/>
    <row r="1245" ht="23.25" hidden="1"/>
    <row r="1246" ht="23.25" hidden="1"/>
    <row r="1247" ht="23.25" hidden="1"/>
    <row r="1248" ht="23.25" hidden="1"/>
    <row r="1249" ht="23.25" hidden="1"/>
    <row r="1250" ht="23.25" hidden="1"/>
    <row r="1251" ht="23.25" hidden="1"/>
    <row r="1252" ht="23.25" hidden="1"/>
    <row r="1253" ht="23.25" hidden="1"/>
    <row r="1254" ht="23.25" hidden="1"/>
    <row r="1255" ht="23.25" hidden="1"/>
    <row r="1256" ht="23.25" hidden="1"/>
    <row r="1257" ht="23.25" hidden="1"/>
    <row r="1258" ht="23.25" hidden="1"/>
    <row r="1259" ht="23.25" hidden="1"/>
    <row r="1260" ht="23.25" hidden="1"/>
    <row r="1261" ht="23.25" hidden="1"/>
    <row r="1262" ht="23.25" hidden="1"/>
    <row r="1263" ht="23.25" hidden="1"/>
    <row r="1264" ht="23.25" hidden="1"/>
    <row r="1265" ht="23.25" hidden="1"/>
    <row r="1266" ht="23.25" hidden="1"/>
    <row r="1267" ht="23.25" hidden="1"/>
    <row r="1268" ht="23.25" hidden="1"/>
    <row r="1269" ht="23.25" hidden="1"/>
    <row r="1270" ht="23.25" hidden="1"/>
    <row r="1271" ht="23.25" hidden="1"/>
    <row r="1272" ht="23.25" hidden="1"/>
    <row r="1273" ht="23.25" hidden="1"/>
    <row r="1274" ht="23.25" hidden="1"/>
    <row r="1275" ht="23.25" hidden="1"/>
    <row r="1276" ht="23.25" hidden="1"/>
    <row r="1277" ht="23.25" hidden="1"/>
    <row r="1278" ht="23.25" hidden="1"/>
    <row r="1279" ht="23.25" hidden="1"/>
    <row r="1280" ht="23.25" hidden="1"/>
    <row r="1281" ht="23.25" hidden="1"/>
    <row r="1282" ht="23.25" hidden="1"/>
    <row r="1283" ht="23.25" hidden="1"/>
    <row r="1284" ht="23.25" hidden="1"/>
    <row r="1285" ht="23.25" hidden="1"/>
    <row r="1286" ht="23.25" hidden="1"/>
    <row r="1287" ht="23.25" hidden="1"/>
    <row r="1288" ht="23.25" hidden="1"/>
    <row r="1289" ht="23.25" hidden="1"/>
    <row r="1290" ht="23.25" hidden="1"/>
    <row r="1291" ht="23.25" hidden="1"/>
    <row r="1292" ht="23.25" hidden="1"/>
    <row r="1293" ht="23.25" hidden="1"/>
    <row r="1294" ht="23.25" hidden="1"/>
    <row r="1295" ht="23.25" hidden="1"/>
    <row r="1296" ht="23.25" hidden="1"/>
    <row r="1297" ht="23.25" hidden="1"/>
    <row r="1298" ht="23.25" hidden="1"/>
    <row r="1299" ht="23.25" hidden="1"/>
    <row r="1300" ht="23.25" hidden="1"/>
    <row r="1301" ht="23.25" hidden="1"/>
    <row r="1302" ht="23.25" hidden="1"/>
    <row r="1303" ht="23.25" hidden="1"/>
    <row r="1304" ht="23.25" hidden="1"/>
    <row r="1305" ht="23.25" hidden="1"/>
    <row r="1306" ht="5.25" customHeight="1" hidden="1"/>
    <row r="1307" ht="19.5" customHeight="1" hidden="1"/>
    <row r="1308" ht="23.25" hidden="1"/>
    <row r="1309" ht="23.25" hidden="1"/>
    <row r="1310" ht="23.25" hidden="1"/>
    <row r="1311" ht="23.25" hidden="1"/>
    <row r="1312" ht="23.25" hidden="1"/>
    <row r="1313" ht="23.25" hidden="1"/>
    <row r="1314" ht="23.25" hidden="1"/>
    <row r="1315" ht="23.25" hidden="1"/>
    <row r="1316" ht="23.25" hidden="1"/>
    <row r="1317" ht="23.25" hidden="1"/>
    <row r="1318" ht="23.25" hidden="1"/>
    <row r="1319" ht="23.25" hidden="1"/>
    <row r="1320" ht="23.25" hidden="1"/>
    <row r="1321" ht="23.25" hidden="1"/>
    <row r="1322" ht="23.25" hidden="1"/>
    <row r="1323" ht="23.25" hidden="1"/>
    <row r="1324" ht="23.25" hidden="1"/>
    <row r="1325" ht="23.25" hidden="1"/>
    <row r="1326" ht="23.25" hidden="1"/>
    <row r="1327" ht="23.25" hidden="1"/>
    <row r="1328" ht="23.25" hidden="1"/>
    <row r="1329" ht="23.25" hidden="1"/>
    <row r="1330" ht="23.25" hidden="1"/>
    <row r="1331" ht="23.25" hidden="1"/>
    <row r="1332" ht="23.25" hidden="1"/>
    <row r="1333" ht="23.25" hidden="1"/>
    <row r="1334" ht="23.25" hidden="1"/>
    <row r="1335" ht="23.25" hidden="1"/>
    <row r="1336" ht="23.25" hidden="1"/>
    <row r="1337" ht="23.25" hidden="1"/>
    <row r="1338" ht="23.25" hidden="1"/>
    <row r="1339" ht="23.25" hidden="1"/>
    <row r="1340" ht="23.25" hidden="1"/>
    <row r="1341" ht="23.25" hidden="1"/>
    <row r="1342" ht="23.25" hidden="1"/>
    <row r="1343" ht="23.25" hidden="1"/>
    <row r="1344" ht="23.25" hidden="1"/>
    <row r="1345" ht="23.25" hidden="1"/>
    <row r="1346" ht="23.25" hidden="1"/>
    <row r="1347" ht="23.25" hidden="1"/>
    <row r="1348" ht="23.25" hidden="1"/>
    <row r="1349" ht="23.25" hidden="1"/>
    <row r="1350" ht="23.25" hidden="1"/>
    <row r="1351" ht="23.25" hidden="1"/>
    <row r="1352" ht="23.25" hidden="1"/>
    <row r="1353" ht="23.25" hidden="1"/>
    <row r="1354" ht="23.25" hidden="1"/>
    <row r="1355" ht="23.25" hidden="1"/>
    <row r="1356" ht="23.25" hidden="1"/>
    <row r="1357" ht="23.25" hidden="1"/>
    <row r="1358" ht="23.25" hidden="1"/>
    <row r="1359" ht="23.25" hidden="1"/>
    <row r="1360" ht="23.25" hidden="1"/>
    <row r="1361" ht="23.25" hidden="1"/>
    <row r="1362" ht="23.25" hidden="1"/>
    <row r="1363" ht="23.25" hidden="1"/>
    <row r="1364" ht="23.25" hidden="1"/>
    <row r="1365" ht="23.25" hidden="1"/>
    <row r="1366" ht="23.25" hidden="1"/>
    <row r="1367" ht="23.25" hidden="1"/>
    <row r="1368" ht="23.25" hidden="1"/>
    <row r="1369" ht="23.25" hidden="1"/>
    <row r="1370" ht="23.25" hidden="1"/>
    <row r="1371" ht="23.25" hidden="1"/>
    <row r="1372" ht="23.25" hidden="1"/>
    <row r="1373" ht="23.25" hidden="1"/>
    <row r="1374" ht="23.25" hidden="1"/>
    <row r="1375" ht="23.25" hidden="1"/>
    <row r="1376" ht="23.25" hidden="1"/>
    <row r="1377" ht="23.25" hidden="1"/>
    <row r="1378" ht="23.25" hidden="1"/>
    <row r="1379" ht="23.25" hidden="1"/>
    <row r="1380" ht="23.25" hidden="1"/>
    <row r="1381" ht="23.25" hidden="1"/>
    <row r="1382" ht="23.25" hidden="1"/>
    <row r="1383" ht="23.25" hidden="1"/>
    <row r="1384" ht="23.25" hidden="1"/>
    <row r="1385" ht="23.25" hidden="1"/>
    <row r="1386" ht="23.25" hidden="1"/>
    <row r="1387" ht="23.25" hidden="1"/>
    <row r="1388" ht="23.25" hidden="1"/>
    <row r="1389" ht="23.25" hidden="1"/>
    <row r="1390" ht="23.25" hidden="1"/>
    <row r="1391" ht="23.25" hidden="1"/>
    <row r="1392" ht="23.25" hidden="1"/>
    <row r="1393" ht="23.25" hidden="1"/>
    <row r="1394" ht="23.25" hidden="1"/>
    <row r="1395" ht="23.25" hidden="1"/>
    <row r="1396" ht="23.25" hidden="1"/>
    <row r="1397" ht="23.25" hidden="1"/>
    <row r="1398" ht="23.25" hidden="1"/>
    <row r="1399" ht="23.25" hidden="1"/>
    <row r="1400" ht="23.25" hidden="1"/>
    <row r="1401" ht="23.25" hidden="1"/>
    <row r="1402" ht="23.25" hidden="1"/>
    <row r="1403" ht="23.25" hidden="1"/>
    <row r="1404" ht="23.25" hidden="1"/>
    <row r="1405" ht="23.25" hidden="1"/>
    <row r="1406" ht="23.25" hidden="1"/>
    <row r="1407" ht="23.25" hidden="1"/>
    <row r="1408" ht="23.25" hidden="1"/>
    <row r="1409" ht="23.25" hidden="1"/>
    <row r="1410" ht="23.25" hidden="1"/>
    <row r="1411" ht="23.25" hidden="1"/>
    <row r="1412" ht="23.25" hidden="1"/>
    <row r="1413" ht="23.25" hidden="1"/>
    <row r="1414" ht="23.25" hidden="1"/>
    <row r="1415" ht="23.25" hidden="1"/>
    <row r="1416" ht="23.25" hidden="1"/>
    <row r="1417" ht="23.25" hidden="1"/>
    <row r="1418" ht="23.25" hidden="1"/>
    <row r="1419" ht="8.25" customHeight="1" hidden="1"/>
    <row r="1420" ht="23.25" hidden="1"/>
    <row r="1421" ht="23.25" hidden="1"/>
    <row r="1422" ht="23.25" hidden="1"/>
    <row r="1423" ht="23.25" hidden="1"/>
    <row r="1424" ht="23.25" hidden="1"/>
    <row r="1425" ht="23.25" hidden="1"/>
    <row r="1426" ht="23.25" hidden="1"/>
    <row r="1427" ht="23.25" hidden="1"/>
    <row r="1428" ht="23.25" hidden="1"/>
    <row r="1429" ht="23.25" hidden="1"/>
    <row r="1430" ht="23.25" hidden="1"/>
    <row r="1431" ht="23.25" hidden="1"/>
    <row r="1432" ht="23.25" hidden="1"/>
    <row r="1433" ht="23.25" hidden="1"/>
    <row r="1434" ht="23.25" hidden="1"/>
    <row r="1435" ht="23.25" hidden="1"/>
    <row r="1436" ht="23.25" hidden="1"/>
    <row r="1437" ht="23.25" hidden="1"/>
    <row r="1438" ht="23.25" hidden="1"/>
    <row r="1439" ht="23.25" hidden="1"/>
    <row r="1440" ht="23.25" hidden="1"/>
    <row r="1441" ht="23.25" hidden="1"/>
    <row r="1442" ht="23.25" hidden="1"/>
    <row r="1443" ht="23.25" hidden="1"/>
    <row r="1444" ht="23.25" hidden="1"/>
    <row r="1445" ht="23.25" hidden="1"/>
    <row r="1446" ht="23.25" hidden="1"/>
    <row r="1447" ht="23.25" hidden="1"/>
    <row r="1448" ht="23.25" hidden="1"/>
    <row r="1449" ht="23.25" hidden="1"/>
    <row r="1450" ht="23.25" hidden="1"/>
    <row r="1451" ht="23.25" hidden="1"/>
    <row r="1452" ht="23.25" hidden="1"/>
    <row r="1453" ht="23.25" hidden="1"/>
    <row r="1454" ht="23.25" hidden="1"/>
    <row r="1455" ht="23.25" hidden="1"/>
    <row r="1456" ht="23.25" hidden="1"/>
    <row r="1457" ht="23.25" hidden="1"/>
    <row r="1458" ht="23.25" hidden="1"/>
    <row r="1459" ht="23.25" hidden="1"/>
    <row r="1460" ht="23.25" hidden="1"/>
    <row r="1461" ht="23.25" hidden="1"/>
    <row r="1462" ht="23.25" hidden="1"/>
    <row r="1463" ht="23.25" hidden="1"/>
    <row r="1464" ht="23.25" hidden="1"/>
    <row r="1465" ht="23.25" hidden="1"/>
    <row r="1466" ht="23.25" hidden="1"/>
    <row r="1467" ht="23.25" hidden="1"/>
    <row r="1468" ht="23.25" hidden="1"/>
    <row r="1469" ht="23.25" hidden="1"/>
    <row r="1470" ht="23.25" hidden="1"/>
    <row r="1471" ht="23.25" hidden="1"/>
    <row r="1472" ht="23.25" hidden="1"/>
    <row r="1473" ht="23.25" hidden="1"/>
    <row r="1474" ht="23.25" hidden="1"/>
    <row r="1475" ht="23.25" hidden="1"/>
    <row r="1476" ht="23.25" hidden="1"/>
    <row r="1477" ht="23.25" hidden="1"/>
    <row r="1478" ht="23.25" hidden="1"/>
    <row r="1479" ht="23.25" hidden="1"/>
    <row r="1480" ht="23.25" hidden="1"/>
    <row r="1481" ht="23.25" hidden="1"/>
    <row r="1482" ht="23.25" hidden="1"/>
    <row r="1483" ht="23.25" hidden="1"/>
    <row r="1484" ht="23.25" hidden="1"/>
    <row r="1485" ht="23.25" hidden="1"/>
    <row r="1486" ht="23.25" hidden="1"/>
    <row r="1487" ht="23.25" hidden="1"/>
    <row r="1488" ht="23.25" hidden="1"/>
    <row r="1489" ht="23.25" hidden="1"/>
    <row r="1490" ht="23.25" hidden="1"/>
    <row r="1491" ht="23.25" hidden="1"/>
    <row r="1492" ht="23.25" hidden="1"/>
    <row r="1493" ht="23.25" hidden="1"/>
    <row r="1494" ht="23.25" hidden="1"/>
    <row r="1495" ht="23.25" hidden="1"/>
    <row r="1496" ht="23.25" hidden="1"/>
    <row r="1497" ht="23.25" hidden="1"/>
    <row r="1498" ht="23.25" hidden="1"/>
    <row r="1499" ht="23.25" hidden="1"/>
    <row r="1500" ht="23.25" hidden="1"/>
    <row r="1501" ht="23.25" hidden="1"/>
    <row r="1502" ht="23.25" hidden="1"/>
    <row r="1503" ht="23.25" hidden="1"/>
    <row r="1504" ht="23.25" hidden="1"/>
    <row r="1505" ht="23.25" hidden="1"/>
    <row r="1506" ht="23.25" hidden="1"/>
    <row r="1507" ht="23.25" hidden="1"/>
    <row r="1508" ht="23.25" hidden="1"/>
    <row r="1509" ht="23.25" hidden="1"/>
    <row r="1510" ht="23.25" hidden="1"/>
    <row r="1511" ht="23.25" hidden="1"/>
    <row r="1512" ht="23.25" hidden="1"/>
    <row r="1513" ht="23.25" hidden="1"/>
    <row r="1514" ht="23.25" hidden="1"/>
    <row r="1515" ht="23.25" hidden="1"/>
    <row r="1516" ht="23.25" hidden="1"/>
    <row r="1517" ht="23.25" hidden="1"/>
    <row r="1518" ht="23.25" hidden="1"/>
    <row r="1519" ht="23.25" hidden="1"/>
    <row r="1520" ht="23.25" hidden="1"/>
    <row r="1521" ht="23.25" hidden="1"/>
    <row r="1522" ht="23.25" hidden="1"/>
    <row r="1523" ht="23.25" hidden="1"/>
    <row r="1524" ht="23.25" hidden="1"/>
    <row r="1525" ht="23.25" hidden="1"/>
    <row r="1526" ht="23.25" hidden="1"/>
    <row r="1527" ht="23.25" hidden="1"/>
    <row r="1528" ht="23.25" hidden="1"/>
    <row r="1529" ht="23.25" hidden="1"/>
    <row r="1530" ht="23.25" hidden="1"/>
    <row r="1531" ht="23.25" hidden="1"/>
    <row r="1532" ht="23.25" hidden="1"/>
    <row r="1533" ht="20.25" customHeight="1" hidden="1"/>
    <row r="1534" ht="23.25" hidden="1"/>
    <row r="1535" ht="23.25" hidden="1"/>
    <row r="1536" ht="23.25" hidden="1"/>
    <row r="1537" ht="23.25" hidden="1"/>
    <row r="1538" ht="23.25" hidden="1"/>
    <row r="1539" ht="23.25" hidden="1"/>
    <row r="1540" ht="23.25" hidden="1"/>
    <row r="1541" ht="23.25" hidden="1"/>
    <row r="1542" ht="23.25" hidden="1"/>
    <row r="1543" ht="23.25" hidden="1"/>
    <row r="1544" ht="23.25" hidden="1"/>
    <row r="1545" ht="23.25" hidden="1"/>
    <row r="1546" ht="23.25" hidden="1"/>
    <row r="1547" ht="23.25" hidden="1"/>
    <row r="1548" ht="23.25" hidden="1"/>
    <row r="1549" ht="23.25" hidden="1"/>
    <row r="1550" ht="23.25" hidden="1"/>
    <row r="1551" ht="23.25" hidden="1"/>
    <row r="1552" ht="23.25" hidden="1"/>
    <row r="1553" ht="23.25" hidden="1"/>
    <row r="1554" ht="23.25" hidden="1"/>
    <row r="1555" ht="23.25" hidden="1"/>
    <row r="1556" ht="23.25" hidden="1"/>
    <row r="1557" ht="23.25" hidden="1"/>
    <row r="1558" ht="23.25" hidden="1"/>
    <row r="1559" ht="23.25" hidden="1"/>
    <row r="1560" ht="23.25" hidden="1"/>
    <row r="1561" ht="23.25" hidden="1"/>
    <row r="1562" ht="23.25" hidden="1"/>
    <row r="1563" ht="23.25" hidden="1"/>
    <row r="1564" ht="23.25" hidden="1"/>
    <row r="1565" ht="23.25" hidden="1"/>
    <row r="1566" ht="23.25" hidden="1"/>
    <row r="1567" ht="23.25" hidden="1"/>
    <row r="1568" ht="23.25" hidden="1"/>
    <row r="1569" ht="23.25" hidden="1"/>
    <row r="1570" ht="23.25" hidden="1"/>
    <row r="1571" ht="23.25" hidden="1"/>
    <row r="1572" ht="23.25" hidden="1"/>
    <row r="1573" ht="23.25" hidden="1"/>
    <row r="1574" ht="23.25" hidden="1"/>
    <row r="1575" ht="23.25" hidden="1"/>
    <row r="1576" ht="23.25" hidden="1"/>
    <row r="1577" ht="23.25" hidden="1"/>
    <row r="1578" ht="23.25" hidden="1"/>
    <row r="1579" ht="23.25" hidden="1"/>
    <row r="1580" ht="23.25" hidden="1"/>
    <row r="1581" ht="23.25" hidden="1"/>
    <row r="1582" ht="23.25" hidden="1"/>
    <row r="1583" ht="23.25" hidden="1"/>
    <row r="1584" ht="23.25" hidden="1"/>
    <row r="1585" ht="23.25" hidden="1"/>
    <row r="1586" ht="23.25" hidden="1"/>
    <row r="1587" ht="23.25" hidden="1"/>
    <row r="1588" ht="23.25" hidden="1"/>
    <row r="1589" ht="23.25" hidden="1"/>
    <row r="1590" ht="23.25" hidden="1"/>
    <row r="1591" ht="23.25" hidden="1"/>
    <row r="1592" ht="23.25" hidden="1"/>
    <row r="1593" ht="23.25" hidden="1"/>
    <row r="1594" ht="23.25" hidden="1"/>
    <row r="1595" ht="23.25" hidden="1"/>
    <row r="1596" ht="23.25" hidden="1"/>
    <row r="1597" ht="15" customHeight="1" hidden="1"/>
    <row r="1598" ht="23.25" hidden="1"/>
    <row r="1599" ht="23.25" hidden="1"/>
    <row r="1600" ht="23.25" hidden="1"/>
    <row r="1601" ht="23.25" hidden="1"/>
    <row r="1602" ht="23.25" hidden="1"/>
    <row r="1603" ht="23.25" hidden="1"/>
    <row r="1604" ht="23.25" hidden="1"/>
    <row r="1605" ht="23.25" hidden="1"/>
    <row r="1606" ht="23.25" hidden="1"/>
    <row r="1607" ht="23.25" hidden="1"/>
    <row r="1608" ht="23.25" hidden="1"/>
    <row r="1609" ht="23.25" hidden="1"/>
    <row r="1610" ht="23.25" hidden="1"/>
    <row r="1611" ht="23.25" hidden="1"/>
    <row r="1612" ht="23.25" hidden="1"/>
    <row r="1613" ht="23.25" hidden="1"/>
    <row r="1614" ht="23.25" hidden="1"/>
    <row r="1615" ht="23.25" hidden="1"/>
    <row r="1616" ht="23.25" hidden="1"/>
    <row r="1617" ht="23.25" hidden="1"/>
    <row r="1618" ht="23.25" hidden="1"/>
    <row r="1619" ht="23.25" hidden="1"/>
    <row r="1620" ht="23.25" hidden="1"/>
    <row r="1621" ht="23.25" hidden="1"/>
    <row r="1622" ht="23.25" hidden="1"/>
    <row r="1623" ht="23.25" hidden="1"/>
    <row r="1624" ht="23.25" hidden="1"/>
    <row r="1625" ht="23.25" hidden="1"/>
    <row r="1626" ht="23.25" hidden="1"/>
    <row r="1627" ht="23.25" hidden="1"/>
    <row r="1628" ht="23.25" hidden="1"/>
    <row r="1629" ht="23.25" hidden="1"/>
    <row r="1630" ht="23.25" hidden="1"/>
    <row r="1631" ht="23.25" hidden="1"/>
    <row r="1632" ht="23.25" hidden="1"/>
    <row r="1633" ht="23.25" hidden="1"/>
    <row r="1634" ht="23.25" hidden="1"/>
    <row r="1635" ht="13.5" customHeight="1" hidden="1"/>
    <row r="1636" ht="23.25" hidden="1"/>
    <row r="1637" ht="23.25" hidden="1"/>
    <row r="1638" ht="23.25" hidden="1"/>
    <row r="1639" ht="23.25" hidden="1"/>
    <row r="1640" ht="23.25" hidden="1"/>
    <row r="1641" ht="23.25" hidden="1"/>
    <row r="1642" ht="23.25" hidden="1"/>
    <row r="1643" ht="23.25" hidden="1"/>
    <row r="1644" ht="23.25" hidden="1"/>
    <row r="1645" ht="23.25" hidden="1"/>
    <row r="1646" ht="23.25" hidden="1"/>
    <row r="1647" ht="19.5" customHeight="1" hidden="1"/>
    <row r="1648" ht="23.25" hidden="1"/>
    <row r="1649" ht="23.25" hidden="1"/>
    <row r="1650" ht="23.25" hidden="1"/>
    <row r="1651" ht="23.25" hidden="1"/>
    <row r="1652" ht="23.25" hidden="1"/>
    <row r="1653" ht="23.25" hidden="1"/>
    <row r="1654" ht="23.25" hidden="1"/>
    <row r="1655" ht="23.25" hidden="1"/>
    <row r="1656" ht="23.25" hidden="1"/>
    <row r="1657" ht="23.25" hidden="1"/>
    <row r="1658" ht="23.25" hidden="1"/>
    <row r="1659" ht="23.25" hidden="1"/>
    <row r="1660" ht="23.25" hidden="1"/>
    <row r="1661" ht="23.25" hidden="1"/>
    <row r="1662" ht="23.25" hidden="1"/>
    <row r="1663" ht="23.25" hidden="1"/>
    <row r="1664" ht="23.25" hidden="1"/>
    <row r="1665" ht="23.25" hidden="1"/>
    <row r="1666" ht="23.25" hidden="1"/>
    <row r="1667" ht="23.25" hidden="1"/>
    <row r="1668" ht="23.25" hidden="1"/>
    <row r="1669" ht="23.25" hidden="1"/>
    <row r="1670" ht="23.25" hidden="1"/>
    <row r="1671" ht="23.25" hidden="1"/>
    <row r="1672" ht="23.25" hidden="1"/>
    <row r="1673" ht="23.25" hidden="1"/>
    <row r="1674" ht="23.25" hidden="1"/>
    <row r="1675" ht="23.25" hidden="1"/>
    <row r="1676" ht="23.25" hidden="1"/>
    <row r="1677" ht="23.25" hidden="1"/>
    <row r="1678" ht="23.25" hidden="1"/>
    <row r="1679" ht="23.25" hidden="1"/>
    <row r="1680" ht="23.25" hidden="1"/>
    <row r="1681" ht="23.25" hidden="1"/>
    <row r="1682" ht="23.25" hidden="1"/>
    <row r="1683" ht="23.25" hidden="1"/>
    <row r="1684" ht="23.25" hidden="1"/>
    <row r="1685" ht="23.25" hidden="1"/>
    <row r="1686" ht="12.75" customHeight="1" hidden="1"/>
    <row r="1687" ht="23.25" hidden="1"/>
    <row r="1688" ht="23.25" hidden="1"/>
    <row r="1689" ht="23.25" hidden="1"/>
    <row r="1690" ht="23.25" hidden="1"/>
    <row r="1691" ht="23.25" hidden="1"/>
    <row r="1692" ht="23.25" hidden="1"/>
    <row r="1693" ht="23.25" hidden="1"/>
    <row r="1694" ht="23.25" hidden="1"/>
    <row r="1695" ht="23.25" hidden="1"/>
    <row r="1696" ht="23.25" hidden="1"/>
    <row r="1697" ht="23.25" hidden="1"/>
    <row r="1698" ht="23.25" hidden="1"/>
    <row r="1699" ht="23.25" hidden="1"/>
    <row r="1700" ht="23.25" hidden="1"/>
    <row r="1701" ht="23.25" hidden="1"/>
    <row r="1702" ht="23.25" hidden="1"/>
    <row r="1703" ht="23.25" hidden="1"/>
    <row r="1704" ht="23.25" hidden="1"/>
    <row r="1705" ht="23.25" hidden="1"/>
    <row r="1706" ht="23.25" hidden="1"/>
    <row r="1707" ht="23.25" hidden="1"/>
    <row r="1708" ht="23.25" hidden="1"/>
    <row r="1709" ht="23.25" hidden="1"/>
    <row r="1710" ht="23.25" hidden="1"/>
    <row r="1711" ht="23.25" hidden="1"/>
    <row r="1712" ht="23.25" hidden="1"/>
    <row r="1713" ht="23.25" hidden="1"/>
    <row r="1714" ht="23.25" hidden="1"/>
    <row r="1715" ht="23.25" hidden="1"/>
    <row r="1716" ht="8.25" customHeight="1" hidden="1"/>
    <row r="1717" ht="23.25" hidden="1"/>
    <row r="1718" ht="23.25" hidden="1"/>
    <row r="1719" ht="23.25" hidden="1"/>
    <row r="1720" ht="23.25" hidden="1"/>
    <row r="1721" ht="23.25" hidden="1"/>
    <row r="1722" ht="23.25" hidden="1"/>
    <row r="1723" ht="23.25" hidden="1"/>
    <row r="1724" ht="23.25" hidden="1"/>
    <row r="1725" ht="23.25" hidden="1"/>
    <row r="1726" ht="23.25" hidden="1"/>
    <row r="1727" ht="23.25" hidden="1"/>
    <row r="1728" ht="23.25" hidden="1"/>
    <row r="1729" ht="23.25" hidden="1"/>
    <row r="1730" ht="23.25" hidden="1"/>
    <row r="1731" ht="23.25" hidden="1"/>
    <row r="1732" ht="23.25" hidden="1"/>
    <row r="1733" ht="23.25" hidden="1"/>
    <row r="1734" ht="23.25" hidden="1"/>
    <row r="1735" ht="23.25" hidden="1"/>
    <row r="1736" ht="23.25" hidden="1"/>
    <row r="1737" ht="23.25" hidden="1"/>
    <row r="1738" ht="23.25" hidden="1"/>
    <row r="1739" ht="23.25" hidden="1"/>
    <row r="1740" ht="23.25" hidden="1"/>
    <row r="1741" ht="23.25" hidden="1"/>
    <row r="1742" ht="23.25" hidden="1"/>
    <row r="1743" ht="23.25" hidden="1"/>
    <row r="1744" ht="23.25" hidden="1"/>
    <row r="1745" ht="23.25" hidden="1"/>
    <row r="1746" ht="23.25" hidden="1"/>
    <row r="1747" ht="23.25" hidden="1"/>
    <row r="1748" ht="23.25" hidden="1"/>
    <row r="1749" ht="23.25" hidden="1"/>
    <row r="1750" ht="23.25" hidden="1"/>
    <row r="1751" ht="23.25" hidden="1"/>
    <row r="1752" ht="23.25" hidden="1"/>
    <row r="1753" ht="23.25" hidden="1"/>
    <row r="1754" ht="23.25" hidden="1"/>
    <row r="1755" ht="23.25" hidden="1"/>
    <row r="1756" ht="23.25" hidden="1"/>
    <row r="1757" ht="23.25" hidden="1"/>
    <row r="1758" ht="23.25" hidden="1"/>
    <row r="1759" ht="23.25" hidden="1"/>
    <row r="1760" ht="23.25" hidden="1"/>
    <row r="1761" ht="23.25" hidden="1"/>
    <row r="1762" ht="23.25" hidden="1"/>
    <row r="1763" ht="23.25" hidden="1"/>
    <row r="1764" ht="23.25" hidden="1"/>
    <row r="1765" ht="23.25" hidden="1"/>
    <row r="1766" ht="23.25" hidden="1"/>
    <row r="1767" ht="23.25" hidden="1"/>
    <row r="1768" ht="23.25" hidden="1"/>
    <row r="1769" ht="23.25" hidden="1"/>
    <row r="1770" ht="23.25" hidden="1"/>
    <row r="1771" ht="23.25" hidden="1"/>
    <row r="1772" ht="23.25" hidden="1"/>
    <row r="1773" ht="23.25" hidden="1"/>
    <row r="1774" ht="23.25" hidden="1"/>
    <row r="1775" ht="23.25" hidden="1"/>
    <row r="1776" ht="23.25" hidden="1"/>
    <row r="1777" ht="23.25" hidden="1"/>
    <row r="1778" ht="23.25" hidden="1"/>
    <row r="1779" ht="23.25" hidden="1"/>
    <row r="1780" ht="23.25" hidden="1"/>
    <row r="1781" ht="23.25" hidden="1"/>
    <row r="1782" ht="23.25" hidden="1"/>
    <row r="1783" ht="23.25" hidden="1"/>
    <row r="1784" ht="23.25" hidden="1"/>
    <row r="1785" ht="23.25" hidden="1"/>
    <row r="1786" ht="23.25" hidden="1"/>
    <row r="1787" ht="23.25" hidden="1"/>
    <row r="1788" ht="23.25" hidden="1"/>
    <row r="1789" ht="23.25" hidden="1"/>
    <row r="1790" ht="23.25" hidden="1"/>
    <row r="1791" ht="23.25" hidden="1"/>
    <row r="1792" ht="23.25" hidden="1"/>
    <row r="1793" ht="23.25" hidden="1"/>
    <row r="1794" ht="23.25" hidden="1"/>
    <row r="1795" ht="6" customHeight="1" hidden="1"/>
    <row r="1796" ht="23.25" hidden="1"/>
    <row r="1797" ht="23.25" hidden="1"/>
    <row r="1798" ht="23.25" hidden="1"/>
    <row r="1799" ht="23.25" hidden="1"/>
    <row r="1800" ht="23.25" hidden="1"/>
    <row r="1801" ht="23.25" hidden="1"/>
    <row r="1802" ht="23.25" hidden="1"/>
    <row r="1803" ht="23.25" hidden="1"/>
    <row r="1804" ht="23.25" hidden="1"/>
    <row r="1805" ht="23.25" hidden="1"/>
    <row r="1806" ht="23.25" hidden="1"/>
    <row r="1807" ht="23.25" hidden="1"/>
    <row r="1808" ht="23.25" hidden="1"/>
    <row r="1809" ht="23.25" hidden="1"/>
    <row r="1810" ht="23.25" hidden="1"/>
    <row r="1811" ht="23.25" hidden="1"/>
    <row r="1812" ht="23.25" hidden="1"/>
    <row r="1813" ht="23.25" hidden="1"/>
    <row r="1814" ht="23.25" hidden="1"/>
    <row r="1815" ht="23.25" hidden="1"/>
    <row r="1816" ht="23.25" hidden="1"/>
    <row r="1817" ht="23.25" hidden="1"/>
    <row r="1818" ht="23.25" hidden="1"/>
    <row r="1819" ht="23.25" hidden="1"/>
    <row r="1820" ht="23.25" hidden="1"/>
    <row r="1821" ht="23.25" hidden="1"/>
    <row r="1822" ht="23.25" hidden="1"/>
    <row r="1823" ht="23.25" hidden="1"/>
    <row r="1824" ht="23.25" hidden="1"/>
    <row r="1825" ht="23.25" hidden="1"/>
    <row r="1826" ht="23.25" hidden="1"/>
    <row r="1827" ht="23.25" hidden="1"/>
    <row r="1828" ht="23.25" hidden="1"/>
    <row r="1829" ht="13.5" customHeight="1" hidden="1"/>
    <row r="1830" ht="23.25" hidden="1"/>
    <row r="1831" ht="23.25" hidden="1"/>
    <row r="1832" ht="23.25" hidden="1"/>
    <row r="1833" ht="23.25" hidden="1"/>
    <row r="1834" ht="23.25" hidden="1"/>
    <row r="1835" ht="23.25" hidden="1"/>
    <row r="1836" ht="23.25" hidden="1"/>
    <row r="1837" ht="23.25" hidden="1"/>
    <row r="1838" ht="23.25" hidden="1"/>
    <row r="1839" ht="23.25" hidden="1"/>
    <row r="1840" ht="23.25" hidden="1"/>
    <row r="1841" ht="23.25" hidden="1"/>
    <row r="1842" ht="23.25" hidden="1"/>
    <row r="1843" ht="23.25" hidden="1"/>
    <row r="1844" ht="23.25" hidden="1"/>
    <row r="1845" ht="23.25" hidden="1"/>
    <row r="1846" ht="23.25" hidden="1"/>
    <row r="1847" ht="23.25" hidden="1"/>
    <row r="1848" ht="23.25" hidden="1"/>
    <row r="1849" ht="23.25" hidden="1"/>
    <row r="1850" ht="23.25" hidden="1"/>
    <row r="1851" ht="23.25" hidden="1"/>
    <row r="1852" ht="23.25" hidden="1"/>
    <row r="1853" ht="23.25" hidden="1"/>
    <row r="1854" ht="23.25" hidden="1"/>
    <row r="1855" ht="23.25" hidden="1"/>
    <row r="1856" ht="23.25" hidden="1"/>
    <row r="1857" ht="23.25" hidden="1"/>
    <row r="1858" ht="23.25" hidden="1"/>
    <row r="1859" ht="23.25" hidden="1"/>
    <row r="1860" ht="23.25" hidden="1"/>
    <row r="1861" ht="23.25" hidden="1"/>
    <row r="1862" ht="23.25" hidden="1"/>
    <row r="1863" ht="23.25" hidden="1"/>
    <row r="1864" ht="23.25" hidden="1"/>
    <row r="1865" ht="23.25" hidden="1"/>
    <row r="1866" ht="23.25" hidden="1"/>
    <row r="1867" ht="23.25" hidden="1"/>
    <row r="1868" ht="23.25" hidden="1"/>
    <row r="1869" ht="23.25" hidden="1"/>
    <row r="1870" ht="23.25" hidden="1"/>
    <row r="1871" ht="23.25" hidden="1"/>
    <row r="1872" ht="23.25" hidden="1"/>
    <row r="1873" ht="23.25" hidden="1"/>
    <row r="1874" ht="23.25" hidden="1"/>
  </sheetData>
  <sheetProtection/>
  <mergeCells count="92">
    <mergeCell ref="A246:K246"/>
    <mergeCell ref="B214:E214"/>
    <mergeCell ref="B218:E218"/>
    <mergeCell ref="B202:E202"/>
    <mergeCell ref="B205:E205"/>
    <mergeCell ref="B113:F113"/>
    <mergeCell ref="B197:E197"/>
    <mergeCell ref="B140:F140"/>
    <mergeCell ref="D142:F142"/>
    <mergeCell ref="B141:F141"/>
    <mergeCell ref="B189:E189"/>
    <mergeCell ref="B115:F115"/>
    <mergeCell ref="B116:F116"/>
    <mergeCell ref="B139:F139"/>
    <mergeCell ref="D125:F125"/>
    <mergeCell ref="A127:K127"/>
    <mergeCell ref="A120:K120"/>
    <mergeCell ref="B123:F123"/>
    <mergeCell ref="B173:E173"/>
    <mergeCell ref="B176:E176"/>
    <mergeCell ref="B181:E181"/>
    <mergeCell ref="B117:F117"/>
    <mergeCell ref="B132:F132"/>
    <mergeCell ref="B133:F133"/>
    <mergeCell ref="B134:F134"/>
    <mergeCell ref="B138:F138"/>
    <mergeCell ref="B137:F137"/>
    <mergeCell ref="B136:F136"/>
    <mergeCell ref="A84:K84"/>
    <mergeCell ref="B109:F109"/>
    <mergeCell ref="B110:F110"/>
    <mergeCell ref="B111:F111"/>
    <mergeCell ref="A94:K94"/>
    <mergeCell ref="A106:K106"/>
    <mergeCell ref="B114:F114"/>
    <mergeCell ref="B88:F88"/>
    <mergeCell ref="D93:F93"/>
    <mergeCell ref="B89:F89"/>
    <mergeCell ref="B90:F90"/>
    <mergeCell ref="B91:F91"/>
    <mergeCell ref="B92:F92"/>
    <mergeCell ref="A103:K103"/>
    <mergeCell ref="C104:J104"/>
    <mergeCell ref="B112:F112"/>
    <mergeCell ref="B77:E77"/>
    <mergeCell ref="B78:E78"/>
    <mergeCell ref="B79:E79"/>
    <mergeCell ref="D80:F80"/>
    <mergeCell ref="B75:E75"/>
    <mergeCell ref="B76:E76"/>
    <mergeCell ref="B63:E63"/>
    <mergeCell ref="D64:F64"/>
    <mergeCell ref="A66:K66"/>
    <mergeCell ref="B72:E72"/>
    <mergeCell ref="B73:E73"/>
    <mergeCell ref="B74:E74"/>
    <mergeCell ref="B57:E57"/>
    <mergeCell ref="B58:E58"/>
    <mergeCell ref="B60:E60"/>
    <mergeCell ref="B61:E61"/>
    <mergeCell ref="B62:E62"/>
    <mergeCell ref="B43:E43"/>
    <mergeCell ref="B44:E44"/>
    <mergeCell ref="D46:F46"/>
    <mergeCell ref="A48:K48"/>
    <mergeCell ref="B55:E55"/>
    <mergeCell ref="B56:E56"/>
    <mergeCell ref="B17:E17"/>
    <mergeCell ref="A7:K7"/>
    <mergeCell ref="A9:K9"/>
    <mergeCell ref="B15:E15"/>
    <mergeCell ref="B16:E16"/>
    <mergeCell ref="B22:E22"/>
    <mergeCell ref="D30:F30"/>
    <mergeCell ref="B18:E18"/>
    <mergeCell ref="B19:E19"/>
    <mergeCell ref="B20:E20"/>
    <mergeCell ref="B21:E21"/>
    <mergeCell ref="B26:E26"/>
    <mergeCell ref="B27:E27"/>
    <mergeCell ref="A2:K2"/>
    <mergeCell ref="A3:K3"/>
    <mergeCell ref="A4:K4"/>
    <mergeCell ref="A6:K6"/>
    <mergeCell ref="B54:E54"/>
    <mergeCell ref="B40:E40"/>
    <mergeCell ref="B23:E23"/>
    <mergeCell ref="B25:E25"/>
    <mergeCell ref="B24:E24"/>
    <mergeCell ref="A34:K34"/>
    <mergeCell ref="B42:E42"/>
    <mergeCell ref="B41:E41"/>
  </mergeCells>
  <printOptions/>
  <pageMargins left="0.5118110236220472" right="0.2362204724409449" top="0.6299212598425197" bottom="0.35433070866141736" header="0.3937007874015748" footer="0.5905511811023623"/>
  <pageSetup horizontalDpi="600" verticalDpi="600" orientation="portrait" paperSize="9" scale="58" r:id="rId4"/>
  <headerFooter alignWithMargins="0">
    <oddHeader>&amp;C&amp;14&amp;P</oddHeader>
  </headerFooter>
  <rowBreaks count="19" manualBreakCount="19">
    <brk id="46" max="255" man="1"/>
    <brk id="93" max="13" man="1"/>
    <brk id="138" max="13" man="1"/>
    <brk id="182" max="13" man="1"/>
    <brk id="235" max="13" man="1"/>
    <brk id="306" max="13" man="1"/>
    <brk id="361" max="13" man="1"/>
    <brk id="418" max="13" man="1"/>
    <brk id="474" max="13" man="1"/>
    <brk id="531" max="13" man="1"/>
    <brk id="587" max="13" man="1"/>
    <brk id="644" max="13" man="1"/>
    <brk id="700" max="13" man="1"/>
    <brk id="735" max="13" man="1"/>
    <brk id="791" max="13" man="1"/>
    <brk id="843" max="13" man="1"/>
    <brk id="901" max="13" man="1"/>
    <brk id="1096" max="255" man="1"/>
    <brk id="1141" max="255" man="1"/>
  </rowBreaks>
  <colBreaks count="1" manualBreakCount="1">
    <brk id="1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komunalno-1</cp:lastModifiedBy>
  <cp:lastPrinted>2011-12-12T08:49:16Z</cp:lastPrinted>
  <dcterms:created xsi:type="dcterms:W3CDTF">1996-10-14T23:33:28Z</dcterms:created>
  <dcterms:modified xsi:type="dcterms:W3CDTF">2011-12-13T08:48:13Z</dcterms:modified>
  <cp:category/>
  <cp:version/>
  <cp:contentType/>
  <cp:contentStatus/>
</cp:coreProperties>
</file>